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richPivotRecords1.xml" ContentType="application/vnd.openxmlformats-officedocument.spreadsheetml.richPivot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WebImage.xml" ContentType="application/vnd.ms-excel.rdrichvaluewebimage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array.xml" ContentType="application/vnd.ms-excel.rdarray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316907785257/WOPIServiceId_TP_BOX_2/WOPIUserId_-/"/>
    </mc:Choice>
  </mc:AlternateContent>
  <xr:revisionPtr revIDLastSave="8" documentId="8_{5FEEB34E-7A9F-4377-AE4B-CB2CC2DCD47D}" xr6:coauthVersionLast="47" xr6:coauthVersionMax="47" xr10:uidLastSave="{192367B3-0B55-4FAC-8742-A246077042DC}"/>
  <bookViews>
    <workbookView xWindow="28680" yWindow="-120" windowWidth="29040" windowHeight="15720" activeTab="1" xr2:uid="{952E085B-54FC-4B40-BFBE-D7049EC5E149}"/>
  </bookViews>
  <sheets>
    <sheet name="Summary" sheetId="2" r:id="rId1"/>
    <sheet name="Inventory" sheetId="1" r:id="rId2"/>
  </sheets>
  <externalReferences>
    <externalReference r:id="rId3"/>
  </externalReferences>
  <definedNames>
    <definedName name="_xlnm._FilterDatabase" localSheetId="1" hidden="1">Inventory!$A$2:$V$2</definedName>
  </definedNames>
  <calcPr calcId="191029"/>
  <pivotCaches>
    <pivotCache cacheId="29" r:id="rId4"/>
  </pivotCache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" i="1" l="1"/>
  <c r="R5" i="1"/>
  <c r="P5" i="1" s="1"/>
  <c r="R6" i="1"/>
  <c r="T6" i="1" s="1"/>
  <c r="R7" i="1"/>
  <c r="P7" i="1" s="1"/>
  <c r="R8" i="1"/>
  <c r="R9" i="1"/>
  <c r="T9" i="1" s="1"/>
  <c r="R10" i="1"/>
  <c r="T10" i="1" s="1"/>
  <c r="R11" i="1"/>
  <c r="T11" i="1" s="1"/>
  <c r="R12" i="1"/>
  <c r="T12" i="1" s="1"/>
  <c r="R13" i="1"/>
  <c r="T13" i="1" s="1"/>
  <c r="R14" i="1"/>
  <c r="P14" i="1" s="1"/>
  <c r="R15" i="1"/>
  <c r="P15" i="1" s="1"/>
  <c r="R16" i="1"/>
  <c r="P16" i="1" s="1"/>
  <c r="R17" i="1"/>
  <c r="T17" i="1" s="1"/>
  <c r="R18" i="1"/>
  <c r="T18" i="1" s="1"/>
  <c r="R19" i="1"/>
  <c r="R20" i="1"/>
  <c r="T20" i="1" s="1"/>
  <c r="R21" i="1"/>
  <c r="P21" i="1" s="1"/>
  <c r="R22" i="1"/>
  <c r="R23" i="1"/>
  <c r="R24" i="1"/>
  <c r="T24" i="1" s="1"/>
  <c r="R25" i="1"/>
  <c r="P25" i="1" s="1"/>
  <c r="R26" i="1"/>
  <c r="T26" i="1" s="1"/>
  <c r="R27" i="1"/>
  <c r="T27" i="1" s="1"/>
  <c r="R28" i="1"/>
  <c r="T28" i="1" s="1"/>
  <c r="R29" i="1"/>
  <c r="T29" i="1" s="1"/>
  <c r="R30" i="1"/>
  <c r="R31" i="1"/>
  <c r="R32" i="1"/>
  <c r="R33" i="1"/>
  <c r="R34" i="1"/>
  <c r="R35" i="1"/>
  <c r="P35" i="1" s="1"/>
  <c r="R36" i="1"/>
  <c r="P36" i="1" s="1"/>
  <c r="R37" i="1"/>
  <c r="R38" i="1"/>
  <c r="P38" i="1" s="1"/>
  <c r="R39" i="1"/>
  <c r="P39" i="1" s="1"/>
  <c r="R40" i="1"/>
  <c r="T40" i="1" s="1"/>
  <c r="R41" i="1"/>
  <c r="P41" i="1" s="1"/>
  <c r="R42" i="1"/>
  <c r="P42" i="1" s="1"/>
  <c r="R43" i="1"/>
  <c r="T43" i="1" s="1"/>
  <c r="R44" i="1"/>
  <c r="P44" i="1" s="1"/>
  <c r="R45" i="1"/>
  <c r="R46" i="1"/>
  <c r="T46" i="1" s="1"/>
  <c r="R47" i="1"/>
  <c r="P47" i="1" s="1"/>
  <c r="R48" i="1"/>
  <c r="P48" i="1" s="1"/>
  <c r="R49" i="1"/>
  <c r="P49" i="1" s="1"/>
  <c r="R50" i="1"/>
  <c r="R51" i="1"/>
  <c r="P51" i="1" s="1"/>
  <c r="R52" i="1"/>
  <c r="P52" i="1" s="1"/>
  <c r="R53" i="1"/>
  <c r="P53" i="1" s="1"/>
  <c r="R54" i="1"/>
  <c r="P54" i="1" s="1"/>
  <c r="R55" i="1"/>
  <c r="P55" i="1" s="1"/>
  <c r="R56" i="1"/>
  <c r="T56" i="1" s="1"/>
  <c r="R57" i="1"/>
  <c r="R58" i="1"/>
  <c r="T58" i="1" s="1"/>
  <c r="R59" i="1"/>
  <c r="R60" i="1"/>
  <c r="T60" i="1" s="1"/>
  <c r="R61" i="1"/>
  <c r="T61" i="1" s="1"/>
  <c r="R62" i="1"/>
  <c r="T62" i="1" s="1"/>
  <c r="R63" i="1"/>
  <c r="P63" i="1" s="1"/>
  <c r="R64" i="1"/>
  <c r="P64" i="1" s="1"/>
  <c r="R65" i="1"/>
  <c r="P65" i="1" s="1"/>
  <c r="R66" i="1"/>
  <c r="T66" i="1" s="1"/>
  <c r="R67" i="1"/>
  <c r="P67" i="1" s="1"/>
  <c r="R68" i="1"/>
  <c r="T68" i="1" s="1"/>
  <c r="R69" i="1"/>
  <c r="T69" i="1" s="1"/>
  <c r="R3" i="1"/>
  <c r="P3" i="1" s="1"/>
  <c r="P33" i="1"/>
  <c r="P34" i="1"/>
  <c r="P45" i="1"/>
  <c r="P61" i="1"/>
  <c r="P62" i="1"/>
  <c r="T48" i="1"/>
  <c r="T47" i="1"/>
  <c r="T57" i="1"/>
  <c r="T35" i="1"/>
  <c r="T22" i="1"/>
  <c r="T64" i="1"/>
  <c r="P60" i="1" l="1"/>
  <c r="P59" i="1"/>
  <c r="T3" i="1"/>
  <c r="P58" i="1"/>
  <c r="T50" i="1"/>
  <c r="P57" i="1"/>
  <c r="P31" i="1"/>
  <c r="T32" i="1"/>
  <c r="T31" i="1"/>
  <c r="T53" i="1"/>
  <c r="T49" i="1"/>
  <c r="P22" i="1"/>
  <c r="T59" i="1"/>
  <c r="T19" i="1"/>
  <c r="P8" i="1"/>
  <c r="T8" i="1"/>
  <c r="P6" i="1"/>
  <c r="T38" i="1"/>
  <c r="T51" i="1"/>
  <c r="P50" i="1"/>
  <c r="T23" i="1"/>
  <c r="P20" i="1"/>
  <c r="P19" i="1"/>
  <c r="T36" i="1"/>
  <c r="T33" i="1"/>
  <c r="T25" i="1"/>
  <c r="T34" i="1"/>
  <c r="P9" i="1"/>
  <c r="T37" i="1"/>
  <c r="T5" i="1"/>
  <c r="T65" i="1"/>
  <c r="P23" i="1"/>
  <c r="T52" i="1"/>
  <c r="P32" i="1"/>
  <c r="T41" i="1"/>
  <c r="P43" i="1"/>
  <c r="P17" i="1"/>
  <c r="T44" i="1"/>
  <c r="P30" i="1"/>
  <c r="P4" i="1"/>
  <c r="T30" i="1"/>
  <c r="P29" i="1"/>
  <c r="T15" i="1"/>
  <c r="P46" i="1"/>
  <c r="T16" i="1"/>
  <c r="T4" i="1"/>
  <c r="P18" i="1"/>
  <c r="P37" i="1"/>
  <c r="T45" i="1"/>
  <c r="P10" i="1"/>
  <c r="T14" i="1"/>
  <c r="T42" i="1"/>
  <c r="P28" i="1"/>
  <c r="P69" i="1"/>
  <c r="P27" i="1"/>
  <c r="T54" i="1"/>
  <c r="P24" i="1"/>
  <c r="T39" i="1"/>
  <c r="T67" i="1"/>
  <c r="P56" i="1"/>
  <c r="T7" i="1"/>
  <c r="P68" i="1"/>
  <c r="P40" i="1"/>
  <c r="P26" i="1"/>
  <c r="P12" i="1"/>
  <c r="P11" i="1"/>
  <c r="T55" i="1"/>
  <c r="P13" i="1"/>
  <c r="P66" i="1"/>
  <c r="T63" i="1"/>
  <c r="T21" i="1"/>
  <c r="A16" i="1"/>
  <c r="A48" i="1"/>
  <c r="A42" i="1"/>
  <c r="A41" i="1"/>
  <c r="A43" i="1"/>
  <c r="A46" i="1"/>
  <c r="A68" i="1"/>
  <c r="A28" i="1"/>
  <c r="A13" i="1"/>
  <c r="A47" i="1"/>
  <c r="A30" i="1"/>
  <c r="A31" i="1"/>
  <c r="A53" i="1"/>
  <c r="A52" i="1"/>
  <c r="A32" i="1"/>
  <c r="A45" i="1"/>
  <c r="A20" i="1"/>
  <c r="A62" i="1"/>
  <c r="A17" i="1"/>
  <c r="A21" i="1"/>
  <c r="A63" i="1"/>
  <c r="A5" i="1"/>
  <c r="A54" i="1"/>
  <c r="A33" i="1"/>
  <c r="A7" i="1"/>
  <c r="A55" i="1"/>
  <c r="A51" i="1"/>
  <c r="A56" i="1"/>
  <c r="A14" i="1"/>
  <c r="A8" i="1"/>
  <c r="A15" i="1"/>
  <c r="A9" i="1"/>
  <c r="A39" i="1"/>
  <c r="A61" i="1"/>
  <c r="A40" i="1"/>
  <c r="A19" i="1"/>
  <c r="A34" i="1"/>
  <c r="A58" i="1"/>
  <c r="A57" i="1"/>
  <c r="A23" i="1"/>
  <c r="A49" i="1"/>
  <c r="A65" i="1"/>
  <c r="A18" i="1"/>
  <c r="A4" i="1"/>
  <c r="A35" i="1"/>
  <c r="A22" i="1"/>
  <c r="A64" i="1"/>
  <c r="A50" i="1"/>
  <c r="A66" i="1"/>
  <c r="A24" i="1"/>
  <c r="A37" i="1"/>
  <c r="A36" i="1"/>
  <c r="A69" i="1"/>
  <c r="A38" i="1"/>
  <c r="A60" i="1"/>
  <c r="A44" i="1"/>
  <c r="A3" i="1"/>
  <c r="A59" i="1"/>
  <c r="A25" i="1"/>
  <c r="A67" i="1"/>
  <c r="A10" i="1"/>
  <c r="A6" i="1"/>
  <c r="A12" i="1"/>
  <c r="A29" i="1"/>
  <c r="A11" i="1"/>
  <c r="R1" i="1"/>
  <c r="V48" i="1"/>
  <c r="V42" i="1"/>
  <c r="V41" i="1"/>
  <c r="V43" i="1"/>
  <c r="V46" i="1"/>
  <c r="V27" i="1"/>
  <c r="V68" i="1"/>
  <c r="V28" i="1"/>
  <c r="V13" i="1"/>
  <c r="V26" i="1"/>
  <c r="V47" i="1"/>
  <c r="V30" i="1"/>
  <c r="V31" i="1"/>
  <c r="V53" i="1"/>
  <c r="V52" i="1"/>
  <c r="V32" i="1"/>
  <c r="V45" i="1"/>
  <c r="V20" i="1"/>
  <c r="V62" i="1"/>
  <c r="V17" i="1"/>
  <c r="V21" i="1"/>
  <c r="V63" i="1"/>
  <c r="V5" i="1"/>
  <c r="V54" i="1"/>
  <c r="V33" i="1"/>
  <c r="V7" i="1"/>
  <c r="V55" i="1"/>
  <c r="V51" i="1"/>
  <c r="V56" i="1"/>
  <c r="V14" i="1"/>
  <c r="V8" i="1"/>
  <c r="V15" i="1"/>
  <c r="V9" i="1"/>
  <c r="V39" i="1"/>
  <c r="V61" i="1"/>
  <c r="V40" i="1"/>
  <c r="V19" i="1"/>
  <c r="V34" i="1"/>
  <c r="V58" i="1"/>
  <c r="V57" i="1"/>
  <c r="V23" i="1"/>
  <c r="V49" i="1"/>
  <c r="V65" i="1"/>
  <c r="V18" i="1"/>
  <c r="V4" i="1"/>
  <c r="V35" i="1"/>
  <c r="V22" i="1"/>
  <c r="V64" i="1"/>
  <c r="V50" i="1"/>
  <c r="V66" i="1"/>
  <c r="V24" i="1"/>
  <c r="V37" i="1"/>
  <c r="V36" i="1"/>
  <c r="V69" i="1"/>
  <c r="V38" i="1"/>
  <c r="V60" i="1"/>
  <c r="V44" i="1"/>
  <c r="V3" i="1"/>
  <c r="V59" i="1"/>
  <c r="V25" i="1"/>
  <c r="V67" i="1"/>
  <c r="V10" i="1"/>
  <c r="V6" i="1"/>
  <c r="V12" i="1"/>
  <c r="V29" i="1"/>
  <c r="V11" i="1"/>
  <c r="V16" i="1"/>
  <c r="T1" i="1" l="1"/>
  <c r="P1" i="1"/>
  <c r="V1" i="1"/>
  <c r="U1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</futureMetadata>
  <valueMetadata count="6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</valueMetadata>
</metadata>
</file>

<file path=xl/sharedStrings.xml><?xml version="1.0" encoding="utf-8"?>
<sst xmlns="http://schemas.openxmlformats.org/spreadsheetml/2006/main" count="751" uniqueCount="200">
  <si>
    <t>Image</t>
  </si>
  <si>
    <t>brand</t>
  </si>
  <si>
    <t>Sub Category</t>
  </si>
  <si>
    <t>Item Type</t>
  </si>
  <si>
    <t>Scent Description</t>
  </si>
  <si>
    <t>item no</t>
  </si>
  <si>
    <t>Seasonal Type</t>
  </si>
  <si>
    <t>Fill (oz)</t>
  </si>
  <si>
    <t>collection specific</t>
  </si>
  <si>
    <t>product class</t>
  </si>
  <si>
    <t>Qty Per Casepack</t>
  </si>
  <si>
    <t>Qty Per Pallet</t>
  </si>
  <si>
    <t>Retail Ticketed</t>
  </si>
  <si>
    <t>qty on hand</t>
  </si>
  <si>
    <t>MSRP</t>
  </si>
  <si>
    <t>MSRP Ext</t>
  </si>
  <si>
    <t>Hilco OTM Price</t>
  </si>
  <si>
    <t>Hilco OTM Exxt</t>
  </si>
  <si>
    <t>Bon Bon Small Glitz Glass</t>
  </si>
  <si>
    <t>Cardamom Pomander Vanity Tin</t>
  </si>
  <si>
    <t>Main &amp; Mesa Lidded Glass</t>
  </si>
  <si>
    <t>Fjord &amp; Form Seafare Glass</t>
  </si>
  <si>
    <t>Cardamom Pom Sm Bx Crackle Gls</t>
  </si>
  <si>
    <t>GBL Triple Display</t>
  </si>
  <si>
    <t>T&amp;T Cozy Cashmere Large Tin</t>
  </si>
  <si>
    <t>GBL Bridal Aisle Glass</t>
  </si>
  <si>
    <t>Pink Pine Giftset</t>
  </si>
  <si>
    <t>GBL Body Mist Display</t>
  </si>
  <si>
    <t>PL Tried &amp; True Large Tin</t>
  </si>
  <si>
    <t>Cardamom Pom Demi Vanity Tin</t>
  </si>
  <si>
    <t>Restore MH Boxed Matches</t>
  </si>
  <si>
    <t>Love MH Boxed Matches</t>
  </si>
  <si>
    <t>T&amp;T Lush Lily Small Tin</t>
  </si>
  <si>
    <t>T&amp;T Golden Moonlight Small Tin</t>
  </si>
  <si>
    <t>Garden MH Boxed Matches</t>
  </si>
  <si>
    <t>Cassia Clove Sm Luxe Sanded Merc Glas</t>
  </si>
  <si>
    <t>Fjord &amp; Form Marine Tin</t>
  </si>
  <si>
    <t>PL Tried &amp; True Rm Spray</t>
  </si>
  <si>
    <t>Bon Bon Winsome Diffuser</t>
  </si>
  <si>
    <t>Thai Lily Boxed Hand Cream</t>
  </si>
  <si>
    <t>Main &amp; Mesa Boxed Glass</t>
  </si>
  <si>
    <t>Citrus Crush Candle Refill</t>
  </si>
  <si>
    <t>T&amp;T Meadow Thistle Small Tin</t>
  </si>
  <si>
    <t>Dwell MH Boxed Matches</t>
  </si>
  <si>
    <t>Citrus Crush Ribbed Pillar Sm 3x3</t>
  </si>
  <si>
    <t>PL Tried &amp; True Small Tin</t>
  </si>
  <si>
    <t>T&amp;T Golden Moonlight Pressed Glass</t>
  </si>
  <si>
    <t>Bon Bon Diamond Tin</t>
  </si>
  <si>
    <t>Coconut Milk Mango Ribbed Pillar Sm 3x3</t>
  </si>
  <si>
    <t>Wondermint Mini Tin</t>
  </si>
  <si>
    <t>Paloma Petal Ribbed Pillar Sm 3x3</t>
  </si>
  <si>
    <t>Main &amp; Mesa 3 Wick Tin</t>
  </si>
  <si>
    <t>T&amp;T Citrus Grove Small Tin</t>
  </si>
  <si>
    <t>Thai Lily Mini Metal</t>
  </si>
  <si>
    <t>PL Tried &amp; True Mini Rm Spray</t>
  </si>
  <si>
    <t>Picnic in the Park Boxed Gls Votive</t>
  </si>
  <si>
    <t>Beautifully Bal Lidded Glass</t>
  </si>
  <si>
    <t>Golden Honeyskle Boxed Hand Cr</t>
  </si>
  <si>
    <t>PL Tried &amp; True Hand Cream</t>
  </si>
  <si>
    <t>Lavender La La GBL Small Fleur Tin</t>
  </si>
  <si>
    <t>Main &amp; Mesa Opp Tin</t>
  </si>
  <si>
    <t>T&amp;T Lavender Vanilla Small Tin</t>
  </si>
  <si>
    <t>Juniper Moss Good Cheer Gls</t>
  </si>
  <si>
    <t>T&amp;T Eucalyptus &amp; Sage Sml Tin</t>
  </si>
  <si>
    <t>PL Tried &amp; True Diffuser</t>
  </si>
  <si>
    <t>Coconut Milk Mango GBL Small Fleur Tin</t>
  </si>
  <si>
    <t>Blackberry Absinthe Ribbed Pillar Sm 3x3</t>
  </si>
  <si>
    <t>Hidden Lake Ribbed Pillar Med 3x6</t>
  </si>
  <si>
    <t>Petitgrain Basil Coll Hand Cr</t>
  </si>
  <si>
    <t>Groovy Kind of Love Ceramic</t>
  </si>
  <si>
    <t>Fresh Sea Salt Ribbed Pillar Sm 3x3</t>
  </si>
  <si>
    <t>Bon Bon</t>
  </si>
  <si>
    <t>Lavender La La</t>
  </si>
  <si>
    <t>Coconut Milk Mango</t>
  </si>
  <si>
    <t>Cardamom Pomander</t>
  </si>
  <si>
    <t>Hidden Lake</t>
  </si>
  <si>
    <t>Blackberry Santal</t>
  </si>
  <si>
    <t>Wild Fig</t>
  </si>
  <si>
    <t>Glowing Amber</t>
  </si>
  <si>
    <t>Norse Isle</t>
  </si>
  <si>
    <t>Display Only</t>
  </si>
  <si>
    <t>Citrus Crush</t>
  </si>
  <si>
    <t>Cozy Cashmere</t>
  </si>
  <si>
    <t>Pink Pine</t>
  </si>
  <si>
    <t>Display only</t>
  </si>
  <si>
    <t>Citrus Grove</t>
  </si>
  <si>
    <t>Lush Lily</t>
  </si>
  <si>
    <t>Eucalyptus &amp; Sage</t>
  </si>
  <si>
    <t>Restore</t>
  </si>
  <si>
    <t>Golden Moonlight</t>
  </si>
  <si>
    <t>Love</t>
  </si>
  <si>
    <t>Eucalyptus &amp; Cedarleaf</t>
  </si>
  <si>
    <t>Meadow Thistle</t>
  </si>
  <si>
    <t>Garden</t>
  </si>
  <si>
    <t>Sweet Espresso</t>
  </si>
  <si>
    <t>Cassia Clove</t>
  </si>
  <si>
    <t>Sunwashed Cotton</t>
  </si>
  <si>
    <t>Gardenia Lily</t>
  </si>
  <si>
    <t>Lavender Vanilla</t>
  </si>
  <si>
    <t>Paloma Petal</t>
  </si>
  <si>
    <t>Thai Lily</t>
  </si>
  <si>
    <t>Patchouli &amp; Woods</t>
  </si>
  <si>
    <t>Rustic Fall</t>
  </si>
  <si>
    <t>Dwell</t>
  </si>
  <si>
    <t>Water Lily &amp; Aloe</t>
  </si>
  <si>
    <t>Wondermint</t>
  </si>
  <si>
    <t>Baltic Beach</t>
  </si>
  <si>
    <t>Mango Lime Margarita</t>
  </si>
  <si>
    <t>Pumpkin Crabapple</t>
  </si>
  <si>
    <t>Picnic in the Park</t>
  </si>
  <si>
    <t>Patience+Peace</t>
  </si>
  <si>
    <t>Golden Honeysuckle</t>
  </si>
  <si>
    <t>Heirloom Pumpkin</t>
  </si>
  <si>
    <t>Pineapple Pomegranate</t>
  </si>
  <si>
    <t>Autumn Chestnut</t>
  </si>
  <si>
    <t>Juniper Moss</t>
  </si>
  <si>
    <t>Balance+Bliss</t>
  </si>
  <si>
    <t>Blackberry Absinthe</t>
  </si>
  <si>
    <t>Petitgrain Basil</t>
  </si>
  <si>
    <t>White Pomelo</t>
  </si>
  <si>
    <t>Fresh Sea Salt</t>
  </si>
  <si>
    <t>Fa La Lovely</t>
  </si>
  <si>
    <t>Go Be Lovely</t>
  </si>
  <si>
    <t>Noble Autumn 23</t>
  </si>
  <si>
    <t>Beautifully Done</t>
  </si>
  <si>
    <t>Main and Mesa</t>
  </si>
  <si>
    <t>Fjord &amp; Form</t>
  </si>
  <si>
    <t>Tried &amp; True Holiday</t>
  </si>
  <si>
    <t>Go Be Lovely Bridal</t>
  </si>
  <si>
    <t>Tried &amp; True Core</t>
  </si>
  <si>
    <t>Tried &amp; True Spring</t>
  </si>
  <si>
    <t>Magnolia Home</t>
  </si>
  <si>
    <t>Noble Autumn</t>
  </si>
  <si>
    <t>Groovy Kinda Love</t>
  </si>
  <si>
    <t>Tried &amp; True 2019</t>
  </si>
  <si>
    <t>Tried &amp; True Fall</t>
  </si>
  <si>
    <t>Far &amp; Away</t>
  </si>
  <si>
    <t>Beautifully Balanced</t>
  </si>
  <si>
    <t>Make Merry</t>
  </si>
  <si>
    <t>Collective</t>
  </si>
  <si>
    <t>Category</t>
  </si>
  <si>
    <t>Casepacks Available</t>
  </si>
  <si>
    <t>23oz / 652g</t>
  </si>
  <si>
    <t>11.8oz / 335g</t>
  </si>
  <si>
    <t>11.7 oz / 333 g</t>
  </si>
  <si>
    <t>9.3oz / 265g</t>
  </si>
  <si>
    <t>9.1oz / 259g</t>
  </si>
  <si>
    <t>14.1oz /400g</t>
  </si>
  <si>
    <t>11.1oz / 316g</t>
  </si>
  <si>
    <t>Rollerball .17floz/5ml, Mini Hand Cream 2.5oz/170g</t>
  </si>
  <si>
    <t>3oz / 85g</t>
  </si>
  <si>
    <t>4.1oz / 115g</t>
  </si>
  <si>
    <t>9oz / 255g</t>
  </si>
  <si>
    <t>4.2 oz / 120 g</t>
  </si>
  <si>
    <t>3oz/85g</t>
  </si>
  <si>
    <t>21floz/59ml</t>
  </si>
  <si>
    <t>3.5oz / 100 mL</t>
  </si>
  <si>
    <t>9.3 oz / 265 g</t>
  </si>
  <si>
    <t>8.3oz/235g</t>
  </si>
  <si>
    <t>10.7g / 304g</t>
  </si>
  <si>
    <t>5.5oz / 155g</t>
  </si>
  <si>
    <t>8.1oz / 231g</t>
  </si>
  <si>
    <t>6.9 oz / 197 g</t>
  </si>
  <si>
    <t>14.54 oz / 408 g</t>
  </si>
  <si>
    <t>3floz/88.7mL</t>
  </si>
  <si>
    <t>6.5oz / 173 g</t>
  </si>
  <si>
    <t xml:space="preserve">2.3oz / 65 g </t>
  </si>
  <si>
    <t>3.5 fl oz / 100 mL</t>
  </si>
  <si>
    <t>3.5fl oz / 100 mL</t>
  </si>
  <si>
    <t>5.6oz / 160 g</t>
  </si>
  <si>
    <t>8.5 oz / 240 g</t>
  </si>
  <si>
    <t>21.2oz / 600g</t>
  </si>
  <si>
    <t>2.5 fl oz / 74 mL</t>
  </si>
  <si>
    <t>matches</t>
  </si>
  <si>
    <t>no image</t>
  </si>
  <si>
    <t>Illume</t>
  </si>
  <si>
    <t>Main &amp; Mesa</t>
  </si>
  <si>
    <t>Tried &amp; True</t>
  </si>
  <si>
    <t>Candle</t>
  </si>
  <si>
    <t>Display</t>
  </si>
  <si>
    <t>Matches</t>
  </si>
  <si>
    <t>Room Fragrance</t>
  </si>
  <si>
    <t>Diffuser</t>
  </si>
  <si>
    <t>Hand Cream</t>
  </si>
  <si>
    <t>Bath and Body</t>
  </si>
  <si>
    <t>Glass</t>
  </si>
  <si>
    <t>Tin</t>
  </si>
  <si>
    <t>Ceramic</t>
  </si>
  <si>
    <t>Pillar</t>
  </si>
  <si>
    <t>Room Spray</t>
  </si>
  <si>
    <t>no</t>
  </si>
  <si>
    <t>Row Labels</t>
  </si>
  <si>
    <t>Grand Total</t>
  </si>
  <si>
    <t>Beauty</t>
  </si>
  <si>
    <t xml:space="preserve"> MSRP Ext</t>
  </si>
  <si>
    <t xml:space="preserve"> Av MSRP</t>
  </si>
  <si>
    <t xml:space="preserve"> AV Hilco OTM Price</t>
  </si>
  <si>
    <t xml:space="preserve"> Hilco OTM Ext</t>
  </si>
  <si>
    <t xml:space="preserve"> Qty on hand</t>
  </si>
  <si>
    <t>Total Pallet 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</si>
</sst>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&quot;$&quot;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Tahoma"/>
      <family val="2"/>
    </font>
    <font>
      <b/>
      <sz val="11"/>
      <color theme="1"/>
      <name val="Aptos Narrow"/>
      <family val="2"/>
      <scheme val="minor"/>
    </font>
    <font>
      <b/>
      <sz val="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4C68A2"/>
      </patternFill>
    </fill>
  </fills>
  <borders count="2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3" fontId="2" fillId="2" borderId="1" xfId="0" applyNumberFormat="1" applyFont="1" applyFill="1" applyBorder="1" applyAlignment="1">
      <alignment horizontal="center" vertical="center" wrapText="1" readingOrder="1"/>
    </xf>
    <xf numFmtId="1" fontId="0" fillId="0" borderId="0" xfId="0" applyNumberFormat="1" applyAlignment="1">
      <alignment horizontal="center" vertical="center"/>
    </xf>
    <xf numFmtId="165" fontId="0" fillId="0" borderId="0" xfId="2" applyNumberFormat="1" applyFont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 readingOrder="1"/>
    </xf>
    <xf numFmtId="166" fontId="0" fillId="0" borderId="0" xfId="0" applyNumberFormat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0" fillId="0" borderId="0" xfId="0" applyNumberFormat="1"/>
    <xf numFmtId="166" fontId="0" fillId="0" borderId="0" xfId="0" applyNumberFormat="1"/>
    <xf numFmtId="164" fontId="3" fillId="3" borderId="0" xfId="1" applyNumberFormat="1" applyFont="1" applyFill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/>
    </xf>
    <xf numFmtId="0" fontId="0" fillId="3" borderId="0" xfId="0" applyFill="1" applyAlignment="1">
      <alignment horizontal="center" vertical="center"/>
    </xf>
    <xf numFmtId="8" fontId="0" fillId="3" borderId="0" xfId="0" applyNumberFormat="1" applyFill="1" applyAlignment="1">
      <alignment horizontal="center" vertical="center"/>
    </xf>
    <xf numFmtId="166" fontId="0" fillId="3" borderId="0" xfId="0" applyNumberFormat="1" applyFill="1" applyAlignment="1">
      <alignment horizontal="center" vertical="center"/>
    </xf>
    <xf numFmtId="166" fontId="4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43" fontId="0" fillId="0" borderId="0" xfId="0" applyNumberFormat="1" applyAlignment="1">
      <alignment horizontal="center" vertical="center"/>
    </xf>
    <xf numFmtId="44" fontId="0" fillId="3" borderId="0" xfId="2" applyFont="1" applyFill="1" applyAlignment="1">
      <alignment horizontal="center" vertical="center"/>
    </xf>
    <xf numFmtId="9" fontId="0" fillId="3" borderId="0" xfId="3" applyFont="1" applyFill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4">
    <dxf>
      <numFmt numFmtId="166" formatCode="&quot;$&quot;#,##0.00"/>
    </dxf>
    <dxf>
      <numFmt numFmtId="166" formatCode="&quot;$&quot;#,##0.00"/>
    </dxf>
    <dxf>
      <numFmt numFmtId="166" formatCode="&quot;$&quot;#,##0.00"/>
    </dxf>
    <dxf>
      <numFmt numFmtId="166" formatCode="&quot;$&quot;#,##0.00"/>
    </dxf>
    <dxf>
      <alignment horizontal="center"/>
    </dxf>
    <dxf>
      <numFmt numFmtId="166" formatCode="&quot;$&quot;#,##0.00"/>
    </dxf>
    <dxf>
      <numFmt numFmtId="166" formatCode="&quot;$&quot;#,##0.00"/>
    </dxf>
    <dxf>
      <numFmt numFmtId="166" formatCode="&quot;$&quot;#,##0.00"/>
    </dxf>
    <dxf>
      <numFmt numFmtId="166" formatCode="&quot;$&quot;#,##0.00"/>
    </dxf>
    <dxf>
      <alignment horizontal="center"/>
    </dxf>
    <dxf>
      <numFmt numFmtId="166" formatCode="&quot;$&quot;#,##0.00"/>
    </dxf>
    <dxf>
      <numFmt numFmtId="166" formatCode="&quot;$&quot;#,##0.00"/>
    </dxf>
    <dxf>
      <numFmt numFmtId="166" formatCode="&quot;$&quot;#,##0.00"/>
    </dxf>
    <dxf>
      <numFmt numFmtId="166" formatCode="&quot;$&quot;#,##0.00"/>
    </dxf>
    <dxf>
      <alignment horizontal="center"/>
    </dxf>
    <dxf>
      <numFmt numFmtId="166" formatCode="&quot;$&quot;#,##0.00"/>
    </dxf>
    <dxf>
      <numFmt numFmtId="166" formatCode="&quot;$&quot;#,##0.00"/>
    </dxf>
    <dxf>
      <numFmt numFmtId="166" formatCode="&quot;$&quot;#,##0.00"/>
    </dxf>
    <dxf>
      <numFmt numFmtId="166" formatCode="&quot;$&quot;#,##0.00"/>
    </dxf>
    <dxf>
      <alignment horizontal="center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/>
    </dxf>
    <dxf>
      <numFmt numFmtId="166" formatCode="&quot;$&quot;#,##0.00"/>
    </dxf>
    <dxf>
      <numFmt numFmtId="166" formatCode="&quot;$&quot;#,##0.00"/>
    </dxf>
    <dxf>
      <numFmt numFmtId="166" formatCode="&quot;$&quot;#,##0.00"/>
    </dxf>
    <dxf>
      <numFmt numFmtId="166" formatCode="&quot;$&quot;#,##0.00"/>
    </dxf>
    <dxf>
      <alignment horizontal="center"/>
    </dxf>
    <dxf>
      <numFmt numFmtId="166" formatCode="&quot;$&quot;#,##0.00"/>
    </dxf>
    <dxf>
      <numFmt numFmtId="166" formatCode="&quot;$&quot;#,##0.00"/>
    </dxf>
    <dxf>
      <numFmt numFmtId="166" formatCode="&quot;$&quot;#,##0.00"/>
    </dxf>
    <dxf>
      <numFmt numFmtId="166" formatCode="&quot;$&quot;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06/relationships/rdArray" Target="richData/rdarray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microsoft.com/office/2017/06/relationships/rdRichValueStructure" Target="richData/rdrichvaluestructure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" Target="richData/rdrichvalue.xml"/><Relationship Id="rId5" Type="http://schemas.openxmlformats.org/officeDocument/2006/relationships/theme" Target="theme/theme1.xml"/><Relationship Id="rId15" Type="http://schemas.microsoft.com/office/2017/06/relationships/rdSupportingPropertyBag" Target="richData/rdsupportingpropertybag.xml"/><Relationship Id="rId10" Type="http://schemas.microsoft.com/office/2022/10/relationships/richValueRel" Target="richData/richValueRel.xml"/><Relationship Id="rId4" Type="http://schemas.openxmlformats.org/officeDocument/2006/relationships/pivotCacheDefinition" Target="pivotCache/pivotCacheDefinition1.xml"/><Relationship Id="rId9" Type="http://schemas.microsoft.com/office/2020/07/relationships/rdRichValueWebImage" Target="richData/rdRichValueWebImage.xml"/><Relationship Id="rId14" Type="http://schemas.microsoft.com/office/2017/06/relationships/rdSupportingPropertyBagStructure" Target="richData/rdsupportingpropertybagstructure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bereznay\AppData\Local\Microsoft\Windows\INetCache\Content.Outlook\ADFUJDU7\Updated%20Quantity%20Illume%20close%20out%20list%206.29.26.xlsx" TargetMode="External"/><Relationship Id="rId1" Type="http://schemas.openxmlformats.org/officeDocument/2006/relationships/externalLinkPath" Target="file:///C:\Users\lbereznay\AppData\Local\Microsoft\Windows\INetCache\Content.Outlook\ADFUJDU7\Updated%20Quantity%20Illume%20close%20out%20list%206.29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Item Number</v>
          </cell>
          <cell r="C1" t="str">
            <v>Qty Available</v>
          </cell>
        </row>
        <row r="2">
          <cell r="A2">
            <v>15387001000</v>
          </cell>
          <cell r="C2">
            <v>32</v>
          </cell>
        </row>
        <row r="3">
          <cell r="A3">
            <v>15387002000</v>
          </cell>
          <cell r="C3">
            <v>287</v>
          </cell>
        </row>
        <row r="4">
          <cell r="A4">
            <v>16017003000</v>
          </cell>
          <cell r="C4">
            <v>4084</v>
          </cell>
        </row>
        <row r="5">
          <cell r="A5">
            <v>16017004000</v>
          </cell>
          <cell r="C5">
            <v>6345</v>
          </cell>
        </row>
        <row r="6">
          <cell r="A6">
            <v>16017005000</v>
          </cell>
          <cell r="C6">
            <v>2719</v>
          </cell>
        </row>
        <row r="7">
          <cell r="A7">
            <v>16017006000</v>
          </cell>
          <cell r="C7">
            <v>5460</v>
          </cell>
        </row>
        <row r="8">
          <cell r="A8">
            <v>18289016000</v>
          </cell>
          <cell r="C8">
            <v>8</v>
          </cell>
        </row>
        <row r="9">
          <cell r="A9">
            <v>18289065000</v>
          </cell>
          <cell r="C9">
            <v>28</v>
          </cell>
        </row>
        <row r="10">
          <cell r="A10">
            <v>18290102000</v>
          </cell>
          <cell r="C10">
            <v>35</v>
          </cell>
        </row>
        <row r="11">
          <cell r="A11">
            <v>18434009000</v>
          </cell>
          <cell r="C11">
            <v>0</v>
          </cell>
        </row>
        <row r="12">
          <cell r="A12">
            <v>18435010000</v>
          </cell>
          <cell r="C12">
            <v>-2</v>
          </cell>
        </row>
        <row r="13">
          <cell r="A13">
            <v>18435034000</v>
          </cell>
          <cell r="C13">
            <v>0</v>
          </cell>
        </row>
        <row r="14">
          <cell r="A14">
            <v>18436001000</v>
          </cell>
          <cell r="C14">
            <v>0</v>
          </cell>
        </row>
        <row r="15">
          <cell r="A15">
            <v>18436002000</v>
          </cell>
          <cell r="C15">
            <v>208</v>
          </cell>
        </row>
        <row r="16">
          <cell r="A16">
            <v>18436003000</v>
          </cell>
          <cell r="C16">
            <v>3</v>
          </cell>
        </row>
        <row r="17">
          <cell r="A17">
            <v>18436006000</v>
          </cell>
          <cell r="C17">
            <v>-4</v>
          </cell>
        </row>
        <row r="18">
          <cell r="A18">
            <v>18436011000</v>
          </cell>
          <cell r="C18">
            <v>-5</v>
          </cell>
        </row>
        <row r="19">
          <cell r="A19">
            <v>18437010000</v>
          </cell>
          <cell r="C19">
            <v>-25</v>
          </cell>
        </row>
        <row r="20">
          <cell r="A20">
            <v>18437028000</v>
          </cell>
          <cell r="C20">
            <v>97</v>
          </cell>
        </row>
        <row r="21">
          <cell r="A21">
            <v>18438023000</v>
          </cell>
          <cell r="C21">
            <v>589</v>
          </cell>
        </row>
        <row r="22">
          <cell r="A22">
            <v>18439032000</v>
          </cell>
          <cell r="C22">
            <v>0</v>
          </cell>
        </row>
        <row r="23">
          <cell r="A23">
            <v>18439034000</v>
          </cell>
          <cell r="C23">
            <v>22</v>
          </cell>
        </row>
        <row r="24">
          <cell r="A24">
            <v>18442032000</v>
          </cell>
          <cell r="C24">
            <v>-42</v>
          </cell>
        </row>
        <row r="25">
          <cell r="A25">
            <v>18456002000</v>
          </cell>
          <cell r="C25">
            <v>987</v>
          </cell>
        </row>
        <row r="26">
          <cell r="A26">
            <v>18456003000</v>
          </cell>
          <cell r="C26">
            <v>618</v>
          </cell>
        </row>
        <row r="27">
          <cell r="A27">
            <v>18456009000</v>
          </cell>
          <cell r="C27">
            <v>1151</v>
          </cell>
        </row>
        <row r="28">
          <cell r="A28">
            <v>18457038000</v>
          </cell>
          <cell r="C28">
            <v>1</v>
          </cell>
        </row>
        <row r="29">
          <cell r="A29">
            <v>18467022000</v>
          </cell>
          <cell r="C29">
            <v>593</v>
          </cell>
        </row>
        <row r="30">
          <cell r="A30">
            <v>18470003000</v>
          </cell>
          <cell r="C30">
            <v>-12</v>
          </cell>
        </row>
        <row r="31">
          <cell r="A31">
            <v>18470004000</v>
          </cell>
          <cell r="C31">
            <v>-31</v>
          </cell>
        </row>
        <row r="32">
          <cell r="A32">
            <v>18470005000</v>
          </cell>
          <cell r="C32">
            <v>1696</v>
          </cell>
        </row>
        <row r="33">
          <cell r="A33">
            <v>18470010000</v>
          </cell>
          <cell r="C33">
            <v>-6</v>
          </cell>
        </row>
        <row r="34">
          <cell r="A34">
            <v>18470028000</v>
          </cell>
          <cell r="C34">
            <v>2129</v>
          </cell>
        </row>
        <row r="35">
          <cell r="A35">
            <v>18471014000</v>
          </cell>
          <cell r="C35">
            <v>-6</v>
          </cell>
        </row>
        <row r="36">
          <cell r="A36">
            <v>18471018000</v>
          </cell>
          <cell r="C36">
            <v>866</v>
          </cell>
        </row>
        <row r="37">
          <cell r="A37">
            <v>18471019000</v>
          </cell>
          <cell r="C37">
            <v>621</v>
          </cell>
        </row>
        <row r="38">
          <cell r="A38">
            <v>18471021000</v>
          </cell>
          <cell r="C38">
            <v>583</v>
          </cell>
        </row>
        <row r="39">
          <cell r="A39">
            <v>18471023000</v>
          </cell>
          <cell r="C39">
            <v>-16</v>
          </cell>
        </row>
        <row r="40">
          <cell r="A40">
            <v>18484027000</v>
          </cell>
          <cell r="C40">
            <v>-48</v>
          </cell>
        </row>
        <row r="41">
          <cell r="A41">
            <v>18486026000</v>
          </cell>
          <cell r="C41">
            <v>-17</v>
          </cell>
        </row>
        <row r="42">
          <cell r="A42">
            <v>18486027000</v>
          </cell>
          <cell r="C42">
            <v>2637</v>
          </cell>
        </row>
        <row r="43">
          <cell r="A43">
            <v>18486037000</v>
          </cell>
          <cell r="C43">
            <v>-54</v>
          </cell>
        </row>
        <row r="44">
          <cell r="A44">
            <v>18492032000</v>
          </cell>
          <cell r="C44">
            <v>0</v>
          </cell>
        </row>
        <row r="45">
          <cell r="A45">
            <v>18493001000</v>
          </cell>
          <cell r="C45">
            <v>0</v>
          </cell>
        </row>
        <row r="46">
          <cell r="A46">
            <v>18493002000</v>
          </cell>
          <cell r="C46">
            <v>0</v>
          </cell>
        </row>
        <row r="47">
          <cell r="A47">
            <v>18493011000</v>
          </cell>
          <cell r="C47">
            <v>0</v>
          </cell>
        </row>
        <row r="48">
          <cell r="A48">
            <v>18493032000</v>
          </cell>
          <cell r="C48">
            <v>0</v>
          </cell>
        </row>
        <row r="49">
          <cell r="A49">
            <v>18493034000</v>
          </cell>
          <cell r="C49">
            <v>0</v>
          </cell>
        </row>
        <row r="50">
          <cell r="A50">
            <v>18493041000</v>
          </cell>
          <cell r="C50">
            <v>0</v>
          </cell>
        </row>
        <row r="51">
          <cell r="A51">
            <v>18498001000</v>
          </cell>
          <cell r="C51">
            <v>514</v>
          </cell>
        </row>
        <row r="52">
          <cell r="A52">
            <v>18498002000</v>
          </cell>
          <cell r="C52">
            <v>185</v>
          </cell>
        </row>
        <row r="53">
          <cell r="A53">
            <v>18498011000</v>
          </cell>
          <cell r="C53">
            <v>128</v>
          </cell>
        </row>
        <row r="54">
          <cell r="A54">
            <v>18498032000</v>
          </cell>
          <cell r="C54">
            <v>2656</v>
          </cell>
        </row>
        <row r="55">
          <cell r="A55">
            <v>18498034000</v>
          </cell>
          <cell r="C55">
            <v>1612</v>
          </cell>
        </row>
        <row r="56">
          <cell r="A56">
            <v>18498041000</v>
          </cell>
          <cell r="C56">
            <v>3076</v>
          </cell>
        </row>
        <row r="57">
          <cell r="A57">
            <v>18506041000</v>
          </cell>
          <cell r="C57">
            <v>402</v>
          </cell>
        </row>
        <row r="58">
          <cell r="A58">
            <v>18546003000</v>
          </cell>
          <cell r="C58">
            <v>0</v>
          </cell>
        </row>
        <row r="59">
          <cell r="A59">
            <v>45202306000</v>
          </cell>
          <cell r="C59">
            <v>2161</v>
          </cell>
        </row>
        <row r="60">
          <cell r="A60">
            <v>45202336000</v>
          </cell>
          <cell r="C60">
            <v>267</v>
          </cell>
        </row>
        <row r="61">
          <cell r="A61">
            <v>45204202300</v>
          </cell>
          <cell r="C61">
            <v>106</v>
          </cell>
        </row>
        <row r="62">
          <cell r="A62">
            <v>45204599000</v>
          </cell>
          <cell r="C62">
            <v>61</v>
          </cell>
        </row>
        <row r="63">
          <cell r="A63">
            <v>45204899000</v>
          </cell>
          <cell r="C63">
            <v>0</v>
          </cell>
        </row>
        <row r="64">
          <cell r="A64">
            <v>45222001000</v>
          </cell>
          <cell r="C64">
            <v>1423</v>
          </cell>
        </row>
        <row r="65">
          <cell r="A65">
            <v>45235001000</v>
          </cell>
          <cell r="C65">
            <v>-8</v>
          </cell>
        </row>
        <row r="66">
          <cell r="A66">
            <v>45236001000</v>
          </cell>
          <cell r="C66">
            <v>273</v>
          </cell>
        </row>
        <row r="67">
          <cell r="A67">
            <v>45236051000</v>
          </cell>
          <cell r="C67">
            <v>-6</v>
          </cell>
        </row>
        <row r="68">
          <cell r="A68">
            <v>45237001000</v>
          </cell>
          <cell r="C68">
            <v>3</v>
          </cell>
        </row>
        <row r="69">
          <cell r="A69">
            <v>45237002000</v>
          </cell>
          <cell r="C69">
            <v>-1</v>
          </cell>
        </row>
        <row r="70">
          <cell r="A70">
            <v>45237051000</v>
          </cell>
          <cell r="C70">
            <v>-32</v>
          </cell>
        </row>
        <row r="71">
          <cell r="A71">
            <v>45237343000</v>
          </cell>
          <cell r="C71">
            <v>-1</v>
          </cell>
        </row>
        <row r="72">
          <cell r="A72">
            <v>45237344000</v>
          </cell>
          <cell r="C72">
            <v>-4</v>
          </cell>
        </row>
        <row r="73">
          <cell r="A73">
            <v>45241001000</v>
          </cell>
          <cell r="C73">
            <v>389</v>
          </cell>
        </row>
        <row r="74">
          <cell r="A74">
            <v>45242001000</v>
          </cell>
          <cell r="C74">
            <v>0</v>
          </cell>
        </row>
        <row r="75">
          <cell r="A75">
            <v>45273343000</v>
          </cell>
          <cell r="C75">
            <v>-6</v>
          </cell>
        </row>
        <row r="76">
          <cell r="A76">
            <v>45316001000</v>
          </cell>
          <cell r="C76">
            <v>33</v>
          </cell>
        </row>
        <row r="77">
          <cell r="A77">
            <v>45337051000</v>
          </cell>
          <cell r="C77">
            <v>-16</v>
          </cell>
        </row>
        <row r="78">
          <cell r="A78">
            <v>45340084000</v>
          </cell>
          <cell r="C78">
            <v>145</v>
          </cell>
        </row>
        <row r="79">
          <cell r="A79">
            <v>45354001000</v>
          </cell>
          <cell r="C79">
            <v>1</v>
          </cell>
        </row>
        <row r="80">
          <cell r="A80">
            <v>45354003000</v>
          </cell>
          <cell r="C80">
            <v>-280</v>
          </cell>
        </row>
        <row r="81">
          <cell r="A81">
            <v>45356003000</v>
          </cell>
          <cell r="C81">
            <v>1582</v>
          </cell>
        </row>
        <row r="82">
          <cell r="A82">
            <v>45357002000</v>
          </cell>
          <cell r="C82">
            <v>191</v>
          </cell>
        </row>
        <row r="83">
          <cell r="A83">
            <v>45357003000</v>
          </cell>
          <cell r="C83">
            <v>0</v>
          </cell>
        </row>
        <row r="84">
          <cell r="A84">
            <v>45360011000</v>
          </cell>
          <cell r="C84">
            <v>-74</v>
          </cell>
        </row>
        <row r="85">
          <cell r="A85">
            <v>45363023000</v>
          </cell>
          <cell r="C85">
            <v>-2</v>
          </cell>
        </row>
        <row r="86">
          <cell r="A86">
            <v>45364011000</v>
          </cell>
          <cell r="C86">
            <v>2915</v>
          </cell>
        </row>
        <row r="87">
          <cell r="A87">
            <v>45373119000</v>
          </cell>
          <cell r="C87">
            <v>-148</v>
          </cell>
        </row>
        <row r="88">
          <cell r="A88">
            <v>45375004000</v>
          </cell>
          <cell r="C88">
            <v>0</v>
          </cell>
        </row>
        <row r="89">
          <cell r="A89">
            <v>45376001000</v>
          </cell>
          <cell r="C89">
            <v>-273</v>
          </cell>
        </row>
        <row r="90">
          <cell r="A90">
            <v>45376002000</v>
          </cell>
          <cell r="C90">
            <v>-61</v>
          </cell>
        </row>
        <row r="91">
          <cell r="A91">
            <v>45376343000</v>
          </cell>
          <cell r="C91">
            <v>-230</v>
          </cell>
        </row>
        <row r="92">
          <cell r="A92">
            <v>45443306000</v>
          </cell>
          <cell r="C92">
            <v>200</v>
          </cell>
        </row>
        <row r="93">
          <cell r="A93">
            <v>45446013000</v>
          </cell>
          <cell r="C93">
            <v>86</v>
          </cell>
        </row>
        <row r="94">
          <cell r="A94">
            <v>45467999000</v>
          </cell>
          <cell r="C94">
            <v>0</v>
          </cell>
        </row>
        <row r="95">
          <cell r="A95">
            <v>45472004000</v>
          </cell>
          <cell r="C95">
            <v>-42</v>
          </cell>
        </row>
        <row r="96">
          <cell r="A96">
            <v>45473003000</v>
          </cell>
          <cell r="C96">
            <v>250</v>
          </cell>
        </row>
        <row r="97">
          <cell r="A97">
            <v>45477004000</v>
          </cell>
          <cell r="C97">
            <v>-44</v>
          </cell>
        </row>
        <row r="98">
          <cell r="A98">
            <v>45494002000</v>
          </cell>
          <cell r="C98">
            <v>0</v>
          </cell>
        </row>
        <row r="99">
          <cell r="A99">
            <v>45495003000</v>
          </cell>
          <cell r="C99">
            <v>5593</v>
          </cell>
        </row>
        <row r="100">
          <cell r="A100">
            <v>45500002000</v>
          </cell>
          <cell r="C100">
            <v>1364</v>
          </cell>
        </row>
        <row r="101">
          <cell r="A101">
            <v>45501001000</v>
          </cell>
          <cell r="C101">
            <v>381</v>
          </cell>
        </row>
        <row r="102">
          <cell r="A102">
            <v>45501002000</v>
          </cell>
          <cell r="C102">
            <v>399</v>
          </cell>
        </row>
        <row r="103">
          <cell r="A103">
            <v>45502001000</v>
          </cell>
          <cell r="C103">
            <v>2297</v>
          </cell>
        </row>
        <row r="104">
          <cell r="A104">
            <v>45502002000</v>
          </cell>
          <cell r="C104">
            <v>2167</v>
          </cell>
        </row>
        <row r="105">
          <cell r="A105">
            <v>45502003000</v>
          </cell>
          <cell r="C105">
            <v>2306</v>
          </cell>
        </row>
        <row r="106">
          <cell r="A106">
            <v>45503002000</v>
          </cell>
          <cell r="C106">
            <v>260</v>
          </cell>
        </row>
        <row r="107">
          <cell r="A107">
            <v>45503003000</v>
          </cell>
          <cell r="C107">
            <v>239</v>
          </cell>
        </row>
        <row r="108">
          <cell r="A108">
            <v>45504001000</v>
          </cell>
          <cell r="C108">
            <v>0</v>
          </cell>
        </row>
        <row r="109">
          <cell r="A109">
            <v>45504002000</v>
          </cell>
          <cell r="C109">
            <v>-7</v>
          </cell>
        </row>
        <row r="110">
          <cell r="A110">
            <v>45504003000</v>
          </cell>
          <cell r="C110">
            <v>5</v>
          </cell>
        </row>
        <row r="111">
          <cell r="A111">
            <v>45506011000</v>
          </cell>
          <cell r="C111">
            <v>-82</v>
          </cell>
        </row>
        <row r="112">
          <cell r="A112">
            <v>45508003000</v>
          </cell>
          <cell r="C112">
            <v>697</v>
          </cell>
        </row>
        <row r="113">
          <cell r="A113">
            <v>45508004000</v>
          </cell>
          <cell r="C113">
            <v>523</v>
          </cell>
        </row>
        <row r="114">
          <cell r="A114">
            <v>45512001000</v>
          </cell>
          <cell r="C114">
            <v>0</v>
          </cell>
        </row>
        <row r="115">
          <cell r="A115">
            <v>45512002000</v>
          </cell>
          <cell r="C115">
            <v>0</v>
          </cell>
        </row>
        <row r="116">
          <cell r="A116">
            <v>45512003000</v>
          </cell>
          <cell r="C116">
            <v>0</v>
          </cell>
        </row>
        <row r="117">
          <cell r="A117">
            <v>45512004000</v>
          </cell>
          <cell r="C117">
            <v>0</v>
          </cell>
        </row>
        <row r="118">
          <cell r="A118">
            <v>45512005000</v>
          </cell>
          <cell r="C118">
            <v>0</v>
          </cell>
        </row>
        <row r="119">
          <cell r="A119">
            <v>45512006000</v>
          </cell>
          <cell r="C119">
            <v>0</v>
          </cell>
        </row>
        <row r="120">
          <cell r="A120">
            <v>45513002000</v>
          </cell>
          <cell r="C120">
            <v>290</v>
          </cell>
        </row>
        <row r="121">
          <cell r="A121">
            <v>45513003000</v>
          </cell>
          <cell r="C121">
            <v>427</v>
          </cell>
        </row>
        <row r="122">
          <cell r="A122">
            <v>45513004000</v>
          </cell>
          <cell r="C122">
            <v>195</v>
          </cell>
        </row>
        <row r="123">
          <cell r="A123">
            <v>45513005000</v>
          </cell>
          <cell r="C123">
            <v>-2</v>
          </cell>
        </row>
        <row r="124">
          <cell r="A124">
            <v>45518999000</v>
          </cell>
          <cell r="C124">
            <v>0</v>
          </cell>
        </row>
        <row r="125">
          <cell r="A125">
            <v>45520119000</v>
          </cell>
          <cell r="C125">
            <v>0</v>
          </cell>
        </row>
        <row r="126">
          <cell r="A126">
            <v>45522023000</v>
          </cell>
          <cell r="C126">
            <v>-23</v>
          </cell>
        </row>
        <row r="127">
          <cell r="A127">
            <v>46261001000</v>
          </cell>
          <cell r="C127">
            <v>0</v>
          </cell>
        </row>
        <row r="128">
          <cell r="A128">
            <v>46261002000</v>
          </cell>
          <cell r="C128">
            <v>22</v>
          </cell>
        </row>
        <row r="129">
          <cell r="A129">
            <v>46261023000</v>
          </cell>
          <cell r="C129">
            <v>0</v>
          </cell>
        </row>
        <row r="130">
          <cell r="A130">
            <v>46261343000</v>
          </cell>
          <cell r="C130">
            <v>-5</v>
          </cell>
        </row>
        <row r="131">
          <cell r="A131">
            <v>46262343000</v>
          </cell>
          <cell r="C131">
            <v>922</v>
          </cell>
        </row>
        <row r="132">
          <cell r="A132">
            <v>46263011000</v>
          </cell>
          <cell r="C132">
            <v>2492</v>
          </cell>
        </row>
        <row r="133">
          <cell r="A133">
            <v>46268008000</v>
          </cell>
          <cell r="C133">
            <v>0</v>
          </cell>
        </row>
        <row r="134">
          <cell r="A134">
            <v>46269004000</v>
          </cell>
          <cell r="C134">
            <v>-297</v>
          </cell>
        </row>
        <row r="135">
          <cell r="A135">
            <v>46269008000</v>
          </cell>
          <cell r="C135">
            <v>0</v>
          </cell>
        </row>
        <row r="136">
          <cell r="A136">
            <v>46270004000</v>
          </cell>
          <cell r="C136">
            <v>0</v>
          </cell>
        </row>
        <row r="137">
          <cell r="A137">
            <v>46270008000</v>
          </cell>
          <cell r="C137">
            <v>22</v>
          </cell>
        </row>
        <row r="138">
          <cell r="A138">
            <v>46272023000</v>
          </cell>
          <cell r="C138">
            <v>859</v>
          </cell>
        </row>
        <row r="139">
          <cell r="A139">
            <v>46272051000</v>
          </cell>
          <cell r="C139">
            <v>903</v>
          </cell>
        </row>
        <row r="140">
          <cell r="A140">
            <v>46272329000</v>
          </cell>
          <cell r="C140">
            <v>2</v>
          </cell>
        </row>
        <row r="141">
          <cell r="A141">
            <v>46272341000</v>
          </cell>
          <cell r="C141">
            <v>2</v>
          </cell>
        </row>
        <row r="142">
          <cell r="A142">
            <v>46272343000</v>
          </cell>
          <cell r="C142">
            <v>1163</v>
          </cell>
        </row>
        <row r="143">
          <cell r="A143">
            <v>46273002000</v>
          </cell>
          <cell r="C143">
            <v>7</v>
          </cell>
        </row>
        <row r="144">
          <cell r="A144">
            <v>46280011000</v>
          </cell>
          <cell r="C144">
            <v>1224</v>
          </cell>
        </row>
        <row r="145">
          <cell r="A145">
            <v>46320003000</v>
          </cell>
          <cell r="C145">
            <v>-2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richPivotRecords" Target="richPivot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refreshedBy="Bereznay, Lori" refreshedDate="46202.745110185184" createdVersion="8" refreshedVersion="8" minRefreshableVersion="3" recordCount="67" xr:uid="{97AD9EDE-DFE2-4140-AE78-15F57ACD4AF2}">
  <cacheSource type="worksheet">
    <worksheetSource ref="A2:V69" sheet="Inventory"/>
  </cacheSource>
  <cacheFields count="24">
    <cacheField name="Image" numFmtId="0">
      <sharedItems/>
    </cacheField>
    <cacheField name="item no" numFmtId="1">
      <sharedItems containsSemiMixedTypes="0" containsString="0" containsNumber="1" containsInteger="1" minValue="15387001000" maxValue="46280011000"/>
    </cacheField>
    <cacheField name="Category" numFmtId="0">
      <sharedItems count="5">
        <s v="Candle"/>
        <s v="Bath and Body"/>
        <s v="Room Fragrance"/>
        <s v="Display"/>
        <s v="Matches"/>
      </sharedItems>
    </cacheField>
    <cacheField name="brand" numFmtId="0">
      <sharedItems/>
    </cacheField>
    <cacheField name="Sub Category" numFmtId="0">
      <sharedItems/>
    </cacheField>
    <cacheField name="Item Type" numFmtId="0">
      <sharedItems/>
    </cacheField>
    <cacheField name="Scent Description" numFmtId="0">
      <sharedItems/>
    </cacheField>
    <cacheField name="item no2" numFmtId="1">
      <sharedItems containsSemiMixedTypes="0" containsString="0" containsNumber="1" containsInteger="1" minValue="15387001000" maxValue="46280011000"/>
    </cacheField>
    <cacheField name="Seasonal Type" numFmtId="0">
      <sharedItems/>
    </cacheField>
    <cacheField name="Fill (oz)" numFmtId="0">
      <sharedItems count="66">
        <s v="9.3 oz / 265 g"/>
        <s v="11.7 oz / 333 g"/>
        <s v="8.3oz/235g"/>
        <s v="21.2oz / 600g"/>
        <s v="10.7g / 304g"/>
        <s v="2.5 fl oz / 74 mL"/>
        <s v="Rollerball .17floz/5ml, Mini Hand Cream 2.5oz/170g"/>
        <s v="8.1oz / 231g"/>
        <s v="23oz / 652g"/>
        <s v="21floz/59ml"/>
        <s v="2.3oz / 65 g "/>
        <s v="9.3oz / 265g"/>
        <s v="4.2 oz / 120 g"/>
        <s v="3.5oz / 100 mL"/>
        <s v="3.5 fl oz / 100 mL"/>
        <s v="6.5oz / 173 g"/>
        <s v="Display only"/>
        <s v="11.1oz / 316g"/>
        <s v="6.9 oz / 197 g"/>
        <s v="matches"/>
        <s v="5.6oz / 160 g"/>
        <s v="14.54 oz / 408 g"/>
        <s v="8.5 oz / 240 g"/>
        <s v="9oz / 255g"/>
        <s v="9.1oz / 259g"/>
        <s v="3oz / 85g"/>
        <s v="11.8oz / 335g"/>
        <s v="3oz/85g"/>
        <s v="5.5oz / 155g"/>
        <s v="4.1oz / 115g"/>
        <s v="14.1oz /400g"/>
        <s v="3.5fl oz / 100 mL"/>
        <s v="3floz/88.7mL"/>
        <s v="5.8oz/165g" u="1"/>
        <s v="10oz / 285 g" u="1"/>
        <s v="9oz/260g" u="1"/>
        <s v="6.9oz/195g" u="1"/>
        <s v="40oz/1134g" u="1"/>
        <s v="8.9 oz / 255 g" u="1"/>
        <s v="6.7 oz / 190 g" u="1"/>
        <s v="4.8 oz / 135 g" u="1"/>
        <s v="8.6 oz / 245 g" u="1"/>
        <s v="6.3oz / 180g" u="1"/>
        <s v="2.5 oz / 70 g each" u="1"/>
        <s v="6.7oz / 190g" u="1"/>
        <s v="11.9 oz / 338 g" u="1"/>
        <s v="1.8oz / 50 g" u="1"/>
        <s v="15.52 oz / 440 g" u="1"/>
        <s v="16 oz / 453 g" u="1"/>
        <s v="21.5 oz / 610 g" u="1"/>
        <s v="15oz/430g" u="1"/>
        <s v="15oz / 430g" u="1"/>
        <s v="15.5oz / 440g" u="1"/>
        <s v="22.2oz/630g" u="1"/>
        <s v="4.7 oz / 135 g" u="1"/>
        <s v="7.8oz / 220g" u="1"/>
        <s v="7.4 oz / 210 g" u="1"/>
        <s v="7.4 moz / 210 g" u="1"/>
        <s v="4.8oz / 135 g" u="1"/>
        <s v="3oz / 85 g each" u="1"/>
        <s v="24oz/680g" u="1"/>
        <s v="20.8oz/590g" u="1"/>
        <s v="11oz / 313g" u="1"/>
        <s v="11.6oz / 330g" u="1"/>
        <s v="11.5 oz / 327 g" u="1"/>
        <s v="15.5oz/440g" u="1"/>
      </sharedItems>
    </cacheField>
    <cacheField name="collection specific" numFmtId="0">
      <sharedItems/>
    </cacheField>
    <cacheField name="product class" numFmtId="0">
      <sharedItems/>
    </cacheField>
    <cacheField name="Qty Per Casepack" numFmtId="0">
      <sharedItems containsSemiMixedTypes="0" containsString="0" containsNumber="1" containsInteger="1" minValue="1" maxValue="144"/>
    </cacheField>
    <cacheField name="Casepacks Available" numFmtId="1">
      <sharedItems containsSemiMixedTypes="0" containsString="0" containsNumber="1" containsInteger="1" minValue="0" maxValue="3252"/>
    </cacheField>
    <cacheField name="Qty Per Pallet" numFmtId="0">
      <sharedItems containsSemiMixedTypes="0" containsString="0" containsNumber="1" containsInteger="1" minValue="50" maxValue="6480"/>
    </cacheField>
    <cacheField name="Total Pallet Est" numFmtId="43">
      <sharedItems containsSemiMixedTypes="0" containsString="0" containsNumber="1" minValue="-340" maxValue="648"/>
    </cacheField>
    <cacheField name="Retail Ticketed" numFmtId="0">
      <sharedItems/>
    </cacheField>
    <cacheField name="qty on hand" numFmtId="164">
      <sharedItems containsSemiMixedTypes="0" containsString="0" containsNumber="1" containsInteger="1" minValue="-6" maxValue="6345"/>
    </cacheField>
    <cacheField name="MSRP" numFmtId="166">
      <sharedItems containsSemiMixedTypes="0" containsString="0" containsNumber="1" minValue="0.01" maxValue="150"/>
    </cacheField>
    <cacheField name="MSRP Ext" numFmtId="166">
      <sharedItems containsSemiMixedTypes="0" containsString="0" containsNumber="1" minValue="-96" maxValue="307615"/>
    </cacheField>
    <cacheField name="Hilco OTM Price" numFmtId="8">
      <sharedItems containsSemiMixedTypes="0" containsString="0" containsNumber="1" minValue="0.95399999999999996" maxValue="198.41"/>
    </cacheField>
    <cacheField name="Hilco OTM Exxt" numFmtId="165">
      <sharedItems containsSemiMixedTypes="0" containsString="0" containsNumber="1" minValue="-15.899999999999999" maxValue="59677.31"/>
    </cacheField>
    <cacheField name="Av MSRP" numFmtId="0" formula="'MSRP Ext'/'qty on hand'" databaseField="0"/>
    <cacheField name="AV Hilco OTM Price" numFmtId="0" formula="'Hilco OTM Exxt'/'qty on hand'" databaseField="0"/>
  </cacheFields>
  <extLst>
    <ext xmlns:x14="http://schemas.microsoft.com/office/spreadsheetml/2009/9/main" uri="{725AE2AE-9491-48be-B2B4-4EB974FC3084}">
      <x14:pivotCacheDefinition/>
    </ext>
    <ext xmlns:xxpvi="http://schemas.microsoft.com/office/spreadsheetml/2022/pivotVersionInfo" uri="{9F748A41-CAEA-4470-BF7A-CE61E8FFA7F9}">
      <xxpvi:cacheVersionInfo>
        <xxpvi:lastRefreshFeature>RichData</xxpvi:lastRefreshFeature>
      </xxpvi:cacheVersionInfo>
    </ext>
    <ext xmlns:xprd="http://schemas.microsoft.com/office/spreadsheetml/2022/pivotRichData" uri="{2C874A73-7782-4A18-856F-96AC7E287872}">
      <xprd:richInfo pivotCacheGuid="{97AD9EDE-DFE2-4140-AE78-15F57ACD4AF2}" pivotIgnoreInvalidCache="1" r:id="rId1"/>
    </ext>
  </extLst>
</pivotCacheDefinition>
</file>

<file path=xl/pivotCache/richPivot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">
  <r>
    <s v="Picture"/>
    <n v="15387001000"/>
    <x v="0"/>
    <s v="Illume"/>
    <s v="Candle"/>
    <s v="Beautifully Bal Lidded Glass"/>
    <s v="Balance+Bliss"/>
    <n v="15387001000"/>
    <s v="Beautifully Balanced"/>
    <x v="0"/>
    <s v="Beautifully Balanced"/>
    <s v="Glass"/>
    <n v="1"/>
    <n v="166"/>
    <n v="360"/>
    <n v="11.25"/>
    <s v="no"/>
    <n v="32"/>
    <n v="16.989999999999998"/>
    <n v="543.67999999999995"/>
    <n v="2.8619999999999997"/>
    <n v="91.583999999999989"/>
  </r>
  <r>
    <s v="Picture"/>
    <n v="15387002000"/>
    <x v="0"/>
    <s v="Illume"/>
    <s v="Candle"/>
    <s v="Beautifully Bal Lidded Glass"/>
    <s v="Patience+Peace"/>
    <n v="15387002000"/>
    <s v="Beautifully Balanced"/>
    <x v="1"/>
    <s v="Beautifully Balanced"/>
    <s v="Glass"/>
    <n v="1"/>
    <n v="303"/>
    <n v="360"/>
    <n v="1.254355400696864"/>
    <s v="no"/>
    <n v="287"/>
    <n v="16.989999999999998"/>
    <n v="4876.1299999999992"/>
    <n v="2.8619999999999997"/>
    <n v="821.39399999999989"/>
  </r>
  <r>
    <s v="Picture"/>
    <n v="46262343000"/>
    <x v="0"/>
    <s v="Illume"/>
    <s v="Candle"/>
    <s v="Citrus Crush Candle Refill"/>
    <s v="Citrus Crush"/>
    <n v="46262343000"/>
    <s v="Beautifully Done"/>
    <x v="2"/>
    <s v="Beautifully Done"/>
    <s v="Glass"/>
    <n v="4"/>
    <n v="273"/>
    <n v="480"/>
    <n v="0.52060737527114964"/>
    <s v="no"/>
    <n v="922"/>
    <n v="15.99"/>
    <n v="14742.78"/>
    <n v="2.262"/>
    <n v="2085.5639999999999"/>
  </r>
  <r>
    <s v="Picture"/>
    <n v="46273002000"/>
    <x v="0"/>
    <s v="Illume"/>
    <s v="Candle"/>
    <s v="Hidden Lake Ribbed Pillar Med 3x6"/>
    <s v="Hidden Lake"/>
    <n v="46273002000"/>
    <s v="Beautifully Done"/>
    <x v="3"/>
    <s v="Beautifully Done"/>
    <s v="Pillar"/>
    <n v="16"/>
    <n v="5"/>
    <n v="672"/>
    <n v="96"/>
    <s v="no"/>
    <n v="7"/>
    <n v="17.489999999999998"/>
    <n v="122.42999999999999"/>
    <n v="3.222"/>
    <n v="22.553999999999998"/>
  </r>
  <r>
    <s v="Picture"/>
    <n v="46272343000"/>
    <x v="0"/>
    <s v="Illume"/>
    <s v="Candle"/>
    <s v="Citrus Crush Ribbed Pillar Sm 3x3"/>
    <s v="Citrus Crush"/>
    <n v="46272343000"/>
    <s v="Beautifully Done"/>
    <x v="4"/>
    <s v="Beautifully Done"/>
    <s v="Pillar"/>
    <n v="36"/>
    <n v="36"/>
    <n v="1080"/>
    <n v="0.92863284608770424"/>
    <s v="no"/>
    <n v="1163"/>
    <n v="12.99"/>
    <n v="15107.37"/>
    <n v="1.758"/>
    <n v="2044.5540000000001"/>
  </r>
  <r>
    <s v="Picture"/>
    <n v="46272051000"/>
    <x v="0"/>
    <s v="Illume"/>
    <s v="Candle"/>
    <s v="Coconut Milk Mango Ribbed Pillar Sm 3x3"/>
    <s v="Coconut Milk Mango"/>
    <n v="46272051000"/>
    <s v="Beautifully Done"/>
    <x v="4"/>
    <s v="Beautifully Done"/>
    <s v="Pillar"/>
    <n v="36"/>
    <n v="30"/>
    <n v="1080"/>
    <n v="1.1960132890365449"/>
    <s v="no"/>
    <n v="903"/>
    <n v="12.99"/>
    <n v="11729.97"/>
    <n v="1.758"/>
    <n v="1587.4739999999999"/>
  </r>
  <r>
    <s v="Picture"/>
    <n v="46272023000"/>
    <x v="0"/>
    <s v="Illume"/>
    <s v="Candle"/>
    <s v="Paloma Petal Ribbed Pillar Sm 3x3"/>
    <s v="Paloma Petal"/>
    <n v="46272023000"/>
    <s v="Beautifully Done"/>
    <x v="4"/>
    <s v="Beautifully Done"/>
    <s v="Pillar"/>
    <n v="36"/>
    <n v="26"/>
    <n v="1080"/>
    <n v="1.2572759022118742"/>
    <s v="no"/>
    <n v="859"/>
    <n v="12.99"/>
    <n v="11158.41"/>
    <n v="1.758"/>
    <n v="1510.1220000000001"/>
  </r>
  <r>
    <s v="Picture"/>
    <n v="46272329000"/>
    <x v="0"/>
    <s v="Illume"/>
    <s v="Candle"/>
    <s v="Blackberry Absinthe Ribbed Pillar Sm 3x3"/>
    <s v="Blackberry Absinthe"/>
    <n v="46272329000"/>
    <s v="Beautifully Done"/>
    <x v="4"/>
    <s v="Beautifully Done"/>
    <s v="Pillar"/>
    <n v="36"/>
    <n v="5"/>
    <n v="1080"/>
    <n v="540"/>
    <s v="no"/>
    <n v="2"/>
    <n v="12.99"/>
    <n v="25.98"/>
    <n v="1.758"/>
    <n v="3.516"/>
  </r>
  <r>
    <s v="Picture"/>
    <n v="46272341000"/>
    <x v="0"/>
    <s v="Illume"/>
    <s v="Candle"/>
    <s v="Fresh Sea Salt Ribbed Pillar Sm 3x3"/>
    <s v="Fresh Sea Salt"/>
    <n v="46272341000"/>
    <s v="Beautifully Done"/>
    <x v="4"/>
    <s v="Beautifully Done"/>
    <s v="Pillar"/>
    <n v="36"/>
    <n v="0"/>
    <n v="1296"/>
    <n v="648"/>
    <s v="no"/>
    <n v="2"/>
    <n v="12.99"/>
    <n v="25.98"/>
    <n v="1.758"/>
    <n v="3.516"/>
  </r>
  <r>
    <s v="Picture"/>
    <n v="45316001000"/>
    <x v="1"/>
    <s v="Illume"/>
    <s v="Hand Cream"/>
    <s v="Petitgrain Basil Coll Hand Cr"/>
    <s v="Petitgrain Basil"/>
    <n v="45316001000"/>
    <s v="Collective"/>
    <x v="5"/>
    <s v="Collective"/>
    <s v="Hand Cream"/>
    <n v="6"/>
    <n v="36"/>
    <n v="5184"/>
    <n v="157.09090909090909"/>
    <s v="no"/>
    <n v="33"/>
    <n v="11.99"/>
    <n v="395.67"/>
    <n v="0.95399999999999996"/>
    <n v="31.481999999999999"/>
  </r>
  <r>
    <s v="Picture"/>
    <n v="45500002000"/>
    <x v="1"/>
    <s v="Illume"/>
    <s v="Beauty"/>
    <s v="Pink Pine Giftset"/>
    <s v="Pink Pine"/>
    <n v="45500002000"/>
    <s v="Fa La Lovely"/>
    <x v="6"/>
    <s v="Fa La Lovely"/>
    <s v="Glass"/>
    <n v="4"/>
    <n v="422"/>
    <n v="1120"/>
    <n v="0.82111436950146632"/>
    <s v="no"/>
    <n v="1364"/>
    <n v="30"/>
    <n v="40920"/>
    <n v="4.0259999999999998"/>
    <n v="5491.4639999999999"/>
  </r>
  <r>
    <s v="Picture"/>
    <n v="45508003000"/>
    <x v="0"/>
    <s v="Illume"/>
    <s v="Candle"/>
    <s v="Bon Bon Diamond Tin"/>
    <s v="Bon Bon"/>
    <n v="45508003000"/>
    <s v="Fa La Lovely"/>
    <x v="7"/>
    <s v="Fa La Lovely"/>
    <s v="Tin"/>
    <n v="6"/>
    <n v="142"/>
    <n v="900"/>
    <n v="1.2912482065997131"/>
    <s v="no"/>
    <n v="697"/>
    <n v="20"/>
    <n v="13940"/>
    <n v="3.69"/>
    <n v="2571.9299999999998"/>
  </r>
  <r>
    <s v="Picture"/>
    <n v="45508004000"/>
    <x v="0"/>
    <s v="Illume"/>
    <s v="Candle"/>
    <s v="Wondermint Mini Tin"/>
    <s v="Wondermint"/>
    <n v="45508004000"/>
    <s v="Fa La Lovely"/>
    <x v="7"/>
    <s v="Fa La Lovely"/>
    <s v="Tin"/>
    <n v="6"/>
    <n v="133"/>
    <n v="900"/>
    <n v="1.7208413001912046"/>
    <s v="no"/>
    <n v="523"/>
    <n v="20"/>
    <n v="10460"/>
    <n v="3.69"/>
    <n v="1929.87"/>
  </r>
  <r>
    <s v="Picture"/>
    <n v="45495003000"/>
    <x v="0"/>
    <s v="Illume"/>
    <s v="Candle"/>
    <s v="Bon Bon Small Glitz Glass"/>
    <s v="Bon Bon"/>
    <n v="45495003000"/>
    <s v="Fa La Lovely"/>
    <x v="8"/>
    <s v="Fa La Lovely"/>
    <s v="Glass"/>
    <n v="2"/>
    <n v="3252"/>
    <n v="288"/>
    <n v="5.1492937600572143E-2"/>
    <s v="no"/>
    <n v="5593"/>
    <n v="55"/>
    <n v="307615"/>
    <n v="10.67"/>
    <n v="59677.31"/>
  </r>
  <r>
    <s v="Picture"/>
    <n v="45473003000"/>
    <x v="2"/>
    <s v="Illume"/>
    <s v="Diffuser"/>
    <s v="Bon Bon Winsome Diffuser"/>
    <s v="Bon Bon"/>
    <n v="45473003000"/>
    <s v="Fa La Lovely"/>
    <x v="9"/>
    <s v="Fa La Lovely"/>
    <s v="Diffuser"/>
    <n v="4"/>
    <n v="85"/>
    <n v="192"/>
    <n v="0.76800000000000002"/>
    <s v="no"/>
    <n v="250"/>
    <n v="45"/>
    <n v="11250"/>
    <n v="13.09"/>
    <n v="3272.5"/>
  </r>
  <r>
    <s v="Picture"/>
    <n v="45241001000"/>
    <x v="0"/>
    <s v="Illume"/>
    <s v="Candle"/>
    <s v="Picnic in the Park Boxed Gls Votive"/>
    <s v="Picnic in the Park"/>
    <n v="45241001000"/>
    <s v="Far &amp; Away"/>
    <x v="10"/>
    <s v="Far &amp; Away"/>
    <s v="Glass"/>
    <n v="12"/>
    <n v="84"/>
    <n v="1872"/>
    <n v="4.8123393316195369"/>
    <s v="no"/>
    <n v="389"/>
    <n v="10.99"/>
    <n v="4275.1099999999997"/>
    <n v="1.45"/>
    <n v="564.04999999999995"/>
  </r>
  <r>
    <s v="Picture"/>
    <n v="45357002000"/>
    <x v="0"/>
    <s v="Illume"/>
    <s v="Candle"/>
    <s v="Fjord &amp; Form Seafare Glass"/>
    <s v="Baltic Beach"/>
    <n v="45357002000"/>
    <s v="Fjord &amp; Form"/>
    <x v="11"/>
    <s v="Fjord &amp; Form"/>
    <s v="Glass"/>
    <n v="4"/>
    <n v="88"/>
    <n v="432"/>
    <n v="2.261780104712042"/>
    <s v="no"/>
    <n v="191"/>
    <n v="31"/>
    <n v="5921"/>
    <n v="6.26"/>
    <n v="1195.6599999999999"/>
  </r>
  <r>
    <s v="Picture"/>
    <n v="45356003000"/>
    <x v="0"/>
    <s v="Illume"/>
    <s v="Candle"/>
    <s v="Fjord &amp; Form Marine Tin"/>
    <s v="Norse Isle"/>
    <n v="45356003000"/>
    <s v="Fjord &amp; Form"/>
    <x v="12"/>
    <s v="Fjord &amp; Form"/>
    <s v="Tin"/>
    <n v="6"/>
    <n v="272"/>
    <n v="1344"/>
    <n v="0.84955752212389379"/>
    <s v="no"/>
    <n v="1582"/>
    <n v="16"/>
    <n v="25312"/>
    <n v="2.96"/>
    <n v="4682.72"/>
  </r>
  <r>
    <s v="Picture"/>
    <n v="45202306000"/>
    <x v="1"/>
    <s v="Illume"/>
    <s v="Hand Cream"/>
    <s v="Thai Lily Boxed Hand Cream"/>
    <s v="Thai Lily"/>
    <n v="45202306000"/>
    <s v="Go Be Lovely"/>
    <x v="13"/>
    <s v="Go Be Lovely"/>
    <s v="Hand Cream"/>
    <n v="6"/>
    <n v="409"/>
    <n v="900"/>
    <n v="0.41647385469689957"/>
    <s v="no"/>
    <n v="2161"/>
    <n v="22"/>
    <n v="47542"/>
    <n v="2.27"/>
    <n v="4905.47"/>
  </r>
  <r>
    <s v="Picture"/>
    <n v="45202336000"/>
    <x v="1"/>
    <s v="Illume"/>
    <s v="Hand Cream"/>
    <s v="Golden Honeyskle Boxed Hand Cr"/>
    <s v="Golden Honeysuckle"/>
    <n v="45202336000"/>
    <s v="Go Be Lovely"/>
    <x v="14"/>
    <s v="Go Be Lovely"/>
    <s v="Hand Cream"/>
    <n v="6"/>
    <n v="101"/>
    <n v="900"/>
    <n v="3.3707865168539324"/>
    <s v="no"/>
    <n v="267"/>
    <n v="22"/>
    <n v="5874"/>
    <n v="2.27"/>
    <n v="606.09"/>
  </r>
  <r>
    <s v="Picture"/>
    <n v="45443306000"/>
    <x v="0"/>
    <s v="Illume"/>
    <s v="Candle"/>
    <s v="Thai Lily Mini Metal"/>
    <s v="Thai Lily"/>
    <n v="45443306000"/>
    <s v="Go Be Lovely"/>
    <x v="15"/>
    <s v="Go Be Lovely"/>
    <s v="Glass"/>
    <n v="6"/>
    <n v="70"/>
    <n v="1008"/>
    <n v="5.04"/>
    <s v="no"/>
    <n v="200"/>
    <n v="20"/>
    <n v="4000"/>
    <n v="4.3"/>
    <n v="860"/>
  </r>
  <r>
    <s v="Picture"/>
    <n v="45236001000"/>
    <x v="0"/>
    <s v="Illume"/>
    <s v="Candle"/>
    <s v="Lavender La La GBL Small Fleur Tin"/>
    <s v="Lavender La La"/>
    <n v="45236001000"/>
    <s v="Go Be Lovely"/>
    <x v="12"/>
    <s v="Go Be Lovely"/>
    <s v="Tin"/>
    <n v="6"/>
    <n v="80"/>
    <n v="2040"/>
    <n v="7.4725274725274726"/>
    <s v="no"/>
    <n v="273"/>
    <n v="16"/>
    <n v="4368"/>
    <n v="2.65"/>
    <n v="723.44999999999993"/>
  </r>
  <r>
    <s v="Picture"/>
    <n v="45236051000"/>
    <x v="0"/>
    <s v="Illume"/>
    <s v="Candle"/>
    <s v="Coconut Milk Mango GBL Small Fleur Tin"/>
    <s v="Coconut Milk Mango"/>
    <n v="45236051000"/>
    <s v="Go Be Lovely"/>
    <x v="12"/>
    <s v="Go Be Lovely"/>
    <s v="Tin"/>
    <n v="6"/>
    <n v="45"/>
    <n v="2040"/>
    <n v="-340"/>
    <s v="no"/>
    <n v="-6"/>
    <n v="16"/>
    <n v="-96"/>
    <n v="2.65"/>
    <n v="-15.899999999999999"/>
  </r>
  <r>
    <s v="Picture"/>
    <n v="45204202300"/>
    <x v="3"/>
    <s v="Illume"/>
    <s v="Display"/>
    <s v="GBL Body Mist Display"/>
    <s v="Display only"/>
    <n v="45204202300"/>
    <s v="Go Be Lovely"/>
    <x v="16"/>
    <s v="Go Be Lovely"/>
    <s v="Display"/>
    <n v="1"/>
    <n v="107"/>
    <n v="200"/>
    <n v="1.8867924528301887"/>
    <s v="no"/>
    <n v="106"/>
    <n v="150"/>
    <n v="15900"/>
    <n v="91.44"/>
    <n v="9692.64"/>
  </r>
  <r>
    <s v="no image"/>
    <n v="45204599000"/>
    <x v="3"/>
    <s v="Illume"/>
    <s v="Display"/>
    <s v="GBL Triple Display"/>
    <s v="Display only"/>
    <n v="45204599000"/>
    <s v="Go Be Lovely"/>
    <x v="16"/>
    <s v="Go Be Lovely"/>
    <s v="Display"/>
    <n v="1"/>
    <n v="61"/>
    <n v="50"/>
    <n v="0.81967213114754101"/>
    <s v="no"/>
    <n v="61"/>
    <n v="100"/>
    <n v="6100"/>
    <n v="198.41"/>
    <n v="12103.01"/>
  </r>
  <r>
    <s v="Picture"/>
    <n v="45222001000"/>
    <x v="0"/>
    <s v="Illume"/>
    <s v="Candle"/>
    <s v="GBL Bridal Aisle Glass"/>
    <s v="Coconut Milk Mango"/>
    <n v="45222001000"/>
    <s v="Go Be Lovely Bridal"/>
    <x v="17"/>
    <s v="Go Be Lovely Bridal"/>
    <s v="Glass"/>
    <n v="4"/>
    <n v="408"/>
    <n v="288"/>
    <n v="0.20238931834153198"/>
    <s v="no"/>
    <n v="1423"/>
    <n v="40"/>
    <n v="56920"/>
    <n v="7.05"/>
    <n v="10032.15"/>
  </r>
  <r>
    <s v="Picture"/>
    <n v="45354001000"/>
    <x v="0"/>
    <s v="Illume"/>
    <s v="Candle"/>
    <s v="Groovy Kind of Love Ceramic"/>
    <s v="White Pomelo"/>
    <n v="45354001000"/>
    <s v="Groovy Kinda Love"/>
    <x v="18"/>
    <s v="Groovy Kinda Love"/>
    <s v="Ceramic"/>
    <n v="4"/>
    <n v="9"/>
    <n v="256"/>
    <n v="256"/>
    <s v="no"/>
    <n v="1"/>
    <n v="31"/>
    <n v="31"/>
    <n v="5.59"/>
    <n v="5.59"/>
  </r>
  <r>
    <s v="Picture"/>
    <n v="16017004000"/>
    <x v="4"/>
    <s v="Illume"/>
    <s v="Matches"/>
    <s v="Restore MH Boxed Matches"/>
    <s v="Restore"/>
    <n v="16017004000"/>
    <s v="Magnolia Home"/>
    <x v="19"/>
    <s v="Magnolia Home"/>
    <s v="Matches"/>
    <n v="144"/>
    <n v="46"/>
    <n v="6480"/>
    <n v="1.0212765957446808"/>
    <s v="no"/>
    <n v="6345"/>
    <n v="5.99"/>
    <n v="38006.550000000003"/>
    <n v="1.05"/>
    <n v="6662.25"/>
  </r>
  <r>
    <s v="Picture"/>
    <n v="16017006000"/>
    <x v="4"/>
    <s v="Illume"/>
    <s v="Matches"/>
    <s v="Love MH Boxed Matches"/>
    <s v="Love"/>
    <n v="16017006000"/>
    <s v="Magnolia Home"/>
    <x v="19"/>
    <s v="Magnolia Home"/>
    <s v="Matches"/>
    <n v="144"/>
    <n v="44"/>
    <n v="6480"/>
    <n v="1.1868131868131868"/>
    <s v="no"/>
    <n v="5460"/>
    <n v="5.99"/>
    <n v="32705.4"/>
    <n v="1.05"/>
    <n v="5733"/>
  </r>
  <r>
    <s v="Picture"/>
    <n v="16017003000"/>
    <x v="4"/>
    <s v="Illume"/>
    <s v="Matches"/>
    <s v="Garden MH Boxed Matches"/>
    <s v="Garden"/>
    <n v="16017003000"/>
    <s v="Magnolia Home"/>
    <x v="19"/>
    <s v="Magnolia Home"/>
    <s v="Matches"/>
    <n v="144"/>
    <n v="36"/>
    <n v="6480"/>
    <n v="1.5866797257590597"/>
    <s v="no"/>
    <n v="4084"/>
    <n v="5.99"/>
    <n v="24463.16"/>
    <n v="1.05"/>
    <n v="4288.2"/>
  </r>
  <r>
    <s v="Picture"/>
    <n v="16017005000"/>
    <x v="4"/>
    <s v="Illume"/>
    <s v="Matches"/>
    <s v="Dwell MH Boxed Matches"/>
    <s v="Dwell"/>
    <n v="16017005000"/>
    <s v="Magnolia Home"/>
    <x v="19"/>
    <s v="Magnolia Home"/>
    <s v="Matches"/>
    <n v="144"/>
    <n v="25"/>
    <n v="6480"/>
    <n v="2.3832291283560134"/>
    <s v="no"/>
    <n v="2719"/>
    <n v="5.99"/>
    <n v="16286.810000000001"/>
    <n v="1.05"/>
    <n v="2854.9500000000003"/>
  </r>
  <r>
    <s v="Picture"/>
    <n v="45513003000"/>
    <x v="0"/>
    <s v="Main &amp; Mesa"/>
    <s v="Candle"/>
    <s v="Main &amp; Mesa Boxed Glass"/>
    <s v="Eucalyptus &amp; Cedarleaf"/>
    <n v="45513003000"/>
    <s v="Main and Mesa"/>
    <x v="0"/>
    <s v="Main and Mesa"/>
    <s v="Glass"/>
    <n v="1"/>
    <n v="433"/>
    <n v="360"/>
    <n v="0.84309133489461363"/>
    <s v="no"/>
    <n v="427"/>
    <n v="21.91"/>
    <n v="9355.57"/>
    <n v="4.6100000000000003"/>
    <n v="1968.47"/>
  </r>
  <r>
    <s v="Picture"/>
    <n v="45513002000"/>
    <x v="0"/>
    <s v="Main &amp; Mesa"/>
    <s v="Candle"/>
    <s v="Main &amp; Mesa Boxed Glass"/>
    <s v="Sweet Espresso"/>
    <n v="45513002000"/>
    <s v="Main and Mesa"/>
    <x v="0"/>
    <s v="Main and Mesa"/>
    <s v="Glass"/>
    <n v="1"/>
    <n v="303"/>
    <n v="360"/>
    <n v="1.2413793103448276"/>
    <s v="no"/>
    <n v="290"/>
    <n v="21.91"/>
    <n v="6353.9"/>
    <n v="4.6100000000000003"/>
    <n v="1336.9"/>
  </r>
  <r>
    <s v="Picture"/>
    <n v="45513004000"/>
    <x v="0"/>
    <s v="Main &amp; Mesa"/>
    <s v="Candle"/>
    <s v="Main &amp; Mesa Boxed Glass"/>
    <s v="Patchouli &amp; Woods"/>
    <n v="45513004000"/>
    <s v="Main and Mesa"/>
    <x v="0"/>
    <s v="Main and Mesa"/>
    <s v="Glass"/>
    <n v="1"/>
    <n v="202"/>
    <n v="360"/>
    <n v="1.8461538461538463"/>
    <s v="no"/>
    <n v="195"/>
    <n v="21.91"/>
    <n v="4272.45"/>
    <n v="4.6100000000000003"/>
    <n v="898.95"/>
  </r>
  <r>
    <s v="Picture"/>
    <n v="45503002000"/>
    <x v="0"/>
    <s v="Main &amp; Mesa"/>
    <s v="Candle"/>
    <s v="Main &amp; Mesa Opp Tin"/>
    <s v="Glowing Amber"/>
    <n v="45503002000"/>
    <s v="Main and Mesa"/>
    <x v="20"/>
    <s v="Main and Mesa"/>
    <s v="Tin"/>
    <n v="12"/>
    <n v="21"/>
    <n v="1344"/>
    <n v="5.1692307692307695"/>
    <s v="no"/>
    <n v="260"/>
    <n v="13.99"/>
    <n v="3637.4"/>
    <n v="3.88"/>
    <n v="1008.8"/>
  </r>
  <r>
    <s v="Picture"/>
    <n v="45503003000"/>
    <x v="0"/>
    <s v="Main &amp; Mesa"/>
    <s v="Candle"/>
    <s v="Main &amp; Mesa Opp Tin"/>
    <s v="Wild Fig"/>
    <n v="45503003000"/>
    <s v="Main and Mesa"/>
    <x v="20"/>
    <s v="Main and Mesa"/>
    <s v="Tin"/>
    <n v="12"/>
    <n v="19"/>
    <n v="1344"/>
    <n v="5.6234309623430958"/>
    <s v="no"/>
    <n v="239"/>
    <n v="13.99"/>
    <n v="3343.61"/>
    <n v="3.88"/>
    <n v="927.31999999999994"/>
  </r>
  <r>
    <s v="Picture"/>
    <n v="45501002000"/>
    <x v="0"/>
    <s v="Main &amp; Mesa"/>
    <s v="Candle"/>
    <s v="Main &amp; Mesa 3 Wick Tin"/>
    <s v="Glowing Amber"/>
    <n v="45501002000"/>
    <s v="Main and Mesa"/>
    <x v="21"/>
    <s v="Main and Mesa"/>
    <s v="Tin"/>
    <n v="12"/>
    <n v="33"/>
    <n v="1260"/>
    <n v="3.1578947368421053"/>
    <s v="no"/>
    <n v="399"/>
    <n v="19.989999999999998"/>
    <n v="7976.0099999999993"/>
    <n v="6.09"/>
    <n v="2429.91"/>
  </r>
  <r>
    <s v="Picture"/>
    <n v="45501001000"/>
    <x v="0"/>
    <s v="Main &amp; Mesa"/>
    <s v="Candle"/>
    <s v="Main &amp; Mesa 3 Wick Tin"/>
    <s v="Blackberry Santal"/>
    <n v="45501001000"/>
    <s v="Main and Mesa"/>
    <x v="21"/>
    <s v="Main and Mesa"/>
    <s v="Tin"/>
    <n v="12"/>
    <n v="31"/>
    <n v="840"/>
    <n v="2.204724409448819"/>
    <s v="no"/>
    <n v="381"/>
    <n v="19.989999999999998"/>
    <n v="7616.19"/>
    <n v="6.09"/>
    <n v="2320.29"/>
  </r>
  <r>
    <s v="Picture"/>
    <n v="45502003000"/>
    <x v="0"/>
    <s v="Main &amp; Mesa"/>
    <s v="Candle"/>
    <s v="Main &amp; Mesa Lidded Glass"/>
    <s v="Wild Fig"/>
    <n v="45502003000"/>
    <s v="Main and Mesa"/>
    <x v="1"/>
    <s v="Main and Mesa"/>
    <s v="Glass"/>
    <n v="12"/>
    <n v="192"/>
    <n v="216"/>
    <n v="9.366869037294015E-2"/>
    <s v="no"/>
    <n v="2306"/>
    <n v="19.989999999999998"/>
    <n v="46096.939999999995"/>
    <n v="7.16"/>
    <n v="16510.96"/>
  </r>
  <r>
    <s v="Picture"/>
    <n v="45502001000"/>
    <x v="0"/>
    <s v="Main &amp; Mesa"/>
    <s v="Candle"/>
    <s v="Main &amp; Mesa Lidded Glass"/>
    <s v="Blackberry Santal"/>
    <n v="45502001000"/>
    <s v="Main and Mesa"/>
    <x v="1"/>
    <s v="Main and Mesa"/>
    <s v="Glass"/>
    <n v="12"/>
    <n v="191"/>
    <n v="216"/>
    <n v="9.4035698737483672E-2"/>
    <s v="no"/>
    <n v="2297"/>
    <n v="19.989999999999998"/>
    <n v="45917.03"/>
    <n v="7.16"/>
    <n v="16446.52"/>
  </r>
  <r>
    <s v="Picture"/>
    <n v="45502002000"/>
    <x v="0"/>
    <s v="Main &amp; Mesa"/>
    <s v="Candle"/>
    <s v="Main &amp; Mesa Lidded Glass"/>
    <s v="Glowing Amber"/>
    <n v="45502002000"/>
    <s v="Main and Mesa"/>
    <x v="1"/>
    <s v="Main and Mesa"/>
    <s v="Glass"/>
    <n v="12"/>
    <n v="180"/>
    <n v="240"/>
    <n v="0.11075219197046608"/>
    <s v="no"/>
    <n v="2167"/>
    <n v="19.989999999999998"/>
    <n v="43318.329999999994"/>
    <n v="7.16"/>
    <n v="15515.720000000001"/>
  </r>
  <r>
    <s v="Picture"/>
    <n v="45446013000"/>
    <x v="0"/>
    <s v="Illume"/>
    <s v="Candle"/>
    <s v="Juniper Moss Good Cheer Gls"/>
    <s v="Juniper Moss"/>
    <n v="45446013000"/>
    <s v="Make Merry"/>
    <x v="22"/>
    <s v="Make Merry"/>
    <s v="Glass"/>
    <n v="6"/>
    <n v="24"/>
    <n v="528"/>
    <n v="6.1395348837209305"/>
    <s v="no"/>
    <n v="86"/>
    <n v="21.99"/>
    <n v="1891.1399999999999"/>
    <n v="5.52"/>
    <n v="474.71999999999997"/>
  </r>
  <r>
    <s v="Picture"/>
    <n v="45340084000"/>
    <x v="0"/>
    <s v="Illume"/>
    <s v="Candle"/>
    <s v="Cassia Clove Sm Luxe Sanded Merc Glas"/>
    <s v="Cassia Clove"/>
    <n v="45340084000"/>
    <s v="Noble Autumn"/>
    <x v="23"/>
    <s v="Noble Autumn"/>
    <s v="Glass"/>
    <n v="4"/>
    <n v="212"/>
    <n v="336"/>
    <n v="2.317241379310345"/>
    <s v="no"/>
    <n v="145"/>
    <n v="34"/>
    <n v="4930"/>
    <n v="6.3"/>
    <n v="913.5"/>
  </r>
  <r>
    <s v="Picture"/>
    <n v="46280011000"/>
    <x v="0"/>
    <s v="Illume"/>
    <s v="Candle"/>
    <s v="Cardamom Pom Sm Bx Crackle Gls"/>
    <s v="Cardamom Pomander"/>
    <n v="46280011000"/>
    <s v="Noble Autumn 23"/>
    <x v="24"/>
    <s v="Noble Autumn 23"/>
    <s v="Glass"/>
    <n v="4"/>
    <n v="418"/>
    <n v="432"/>
    <n v="0.35294117647058826"/>
    <s v="no"/>
    <n v="1224"/>
    <n v="30.49"/>
    <n v="37319.759999999995"/>
    <n v="7.63"/>
    <n v="9339.119999999999"/>
  </r>
  <r>
    <s v="Picture"/>
    <n v="45364011000"/>
    <x v="0"/>
    <s v="Illume"/>
    <s v="Candle"/>
    <s v="Cardamom Pom Demi Vanity Tin"/>
    <s v="Cardamom Pomander"/>
    <n v="45364011000"/>
    <s v="Noble Autumn 23"/>
    <x v="25"/>
    <s v="Noble Autumn 23"/>
    <s v="Tin"/>
    <n v="6"/>
    <n v="549"/>
    <n v="2112"/>
    <n v="0.7245283018867924"/>
    <s v="no"/>
    <n v="2915"/>
    <n v="12.49"/>
    <n v="36408.35"/>
    <n v="2.2999999999999998"/>
    <n v="6704.4999999999991"/>
  </r>
  <r>
    <s v="Picture"/>
    <n v="46263011000"/>
    <x v="0"/>
    <s v="Illume"/>
    <s v="Candle"/>
    <s v="Cardamom Pomander Vanity Tin"/>
    <s v="Cardamom Pomander"/>
    <n v="46263011000"/>
    <s v="Noble Autumn 23"/>
    <x v="26"/>
    <s v="Noble Autumn 23"/>
    <s v="Tin"/>
    <n v="6"/>
    <n v="570"/>
    <n v="720"/>
    <n v="0.28892455858747995"/>
    <s v="no"/>
    <n v="2492"/>
    <n v="22.99"/>
    <n v="57291.079999999994"/>
    <n v="5.44"/>
    <n v="13556.480000000001"/>
  </r>
  <r>
    <s v="Picture"/>
    <n v="18471018000"/>
    <x v="2"/>
    <s v="Tried &amp; True"/>
    <s v="Room Spray"/>
    <s v="PL Tried &amp; True Mini Rm Spray"/>
    <s v="Mango Lime Margarita"/>
    <n v="18471018000"/>
    <s v="Tried &amp; True 2019"/>
    <x v="27"/>
    <s v="Tried &amp; True 2019"/>
    <s v="Room Spray"/>
    <n v="6"/>
    <n v="179"/>
    <n v="3480"/>
    <n v="4.0184757505773669"/>
    <s v="no"/>
    <n v="866"/>
    <n v="0.01"/>
    <n v="8.66"/>
    <n v="1.58"/>
    <n v="1368.28"/>
  </r>
  <r>
    <s v="Picture"/>
    <n v="18471019000"/>
    <x v="2"/>
    <s v="Tried &amp; True"/>
    <s v="Room Spray"/>
    <s v="PL Tried &amp; True Mini Rm Spray"/>
    <s v="Pineapple Pomegranate"/>
    <n v="18471019000"/>
    <s v="Tried &amp; True 2019"/>
    <x v="27"/>
    <s v="Tried &amp; True 2019"/>
    <s v="Room Spray"/>
    <n v="6"/>
    <n v="135"/>
    <n v="3480"/>
    <n v="5.6038647342995169"/>
    <s v="no"/>
    <n v="621"/>
    <n v="8.49"/>
    <n v="5272.29"/>
    <n v="1.58"/>
    <n v="981.18000000000006"/>
  </r>
  <r>
    <s v="Picture"/>
    <n v="18506041000"/>
    <x v="0"/>
    <s v="Tried &amp; True"/>
    <s v="Candle"/>
    <s v="T&amp;T Golden Moonlight Pressed Glass"/>
    <s v="Golden Moonlight"/>
    <n v="18506041000"/>
    <s v="Tried &amp; True Core"/>
    <x v="28"/>
    <s v="Tried &amp; True Core"/>
    <s v="Glass"/>
    <n v="6"/>
    <n v="120"/>
    <n v="600"/>
    <n v="1.4925373134328359"/>
    <s v="no"/>
    <n v="402"/>
    <n v="18.989999999999998"/>
    <n v="7633.98"/>
    <n v="4.66"/>
    <n v="1873.3200000000002"/>
  </r>
  <r>
    <s v="Picture"/>
    <n v="18498041000"/>
    <x v="0"/>
    <s v="Tried &amp; True"/>
    <s v="Candle"/>
    <s v="T&amp;T Golden Moonlight Small Tin"/>
    <s v="Golden Moonlight"/>
    <n v="18498041000"/>
    <s v="Tried &amp; True Core"/>
    <x v="29"/>
    <s v="Tried &amp; True Core"/>
    <s v="Tin"/>
    <n v="6"/>
    <n v="550"/>
    <n v="1248"/>
    <n v="0.40572171651495448"/>
    <s v="no"/>
    <n v="3076"/>
    <n v="12.99"/>
    <n v="39957.24"/>
    <n v="2.73"/>
    <n v="8397.48"/>
  </r>
  <r>
    <s v="Picture"/>
    <n v="18498032000"/>
    <x v="0"/>
    <s v="Tried &amp; True"/>
    <s v="Candle"/>
    <s v="T&amp;T Lush Lily Small Tin"/>
    <s v="Lush Lily"/>
    <n v="18498032000"/>
    <s v="Tried &amp; True Core"/>
    <x v="29"/>
    <s v="Tried &amp; True Core"/>
    <s v="Tin"/>
    <n v="6"/>
    <n v="464"/>
    <n v="1248"/>
    <n v="0.46987951807228917"/>
    <s v="no"/>
    <n v="2656"/>
    <n v="12.99"/>
    <n v="34501.440000000002"/>
    <n v="2.73"/>
    <n v="7250.88"/>
  </r>
  <r>
    <s v="Picture"/>
    <n v="18498034000"/>
    <x v="0"/>
    <s v="Tried &amp; True"/>
    <s v="Candle"/>
    <s v="T&amp;T Meadow Thistle Small Tin"/>
    <s v="Meadow Thistle"/>
    <n v="18498034000"/>
    <s v="Tried &amp; True Core"/>
    <x v="29"/>
    <s v="Tried &amp; True Core"/>
    <s v="Tin"/>
    <n v="6"/>
    <n v="303"/>
    <n v="1248"/>
    <n v="0.77419354838709675"/>
    <s v="no"/>
    <n v="1612"/>
    <n v="12.99"/>
    <n v="20939.88"/>
    <n v="2.73"/>
    <n v="4400.76"/>
  </r>
  <r>
    <s v="Picture"/>
    <n v="18456009000"/>
    <x v="0"/>
    <s v="Tried &amp; True"/>
    <s v="Candle"/>
    <s v="PL Tried &amp; True Small Tin"/>
    <s v="Sunwashed Cotton"/>
    <n v="18456009000"/>
    <s v="Tried &amp; True Core"/>
    <x v="29"/>
    <s v="Tried &amp; True Core"/>
    <s v="Tin"/>
    <n v="6"/>
    <n v="218"/>
    <n v="1248"/>
    <n v="1.0842745438748913"/>
    <s v="no"/>
    <n v="1151"/>
    <n v="14.5"/>
    <n v="16689.5"/>
    <n v="2.73"/>
    <n v="3142.23"/>
  </r>
  <r>
    <s v="Picture"/>
    <n v="18456002000"/>
    <x v="0"/>
    <s v="Tried &amp; True"/>
    <s v="Candle"/>
    <s v="PL Tried &amp; True Small Tin"/>
    <s v="Lavender Vanilla"/>
    <n v="18456002000"/>
    <s v="Tried &amp; True Core"/>
    <x v="29"/>
    <s v="Tried &amp; True Core"/>
    <s v="Tin"/>
    <n v="6"/>
    <n v="198"/>
    <n v="1248"/>
    <n v="1.2644376899696048"/>
    <s v="no"/>
    <n v="987"/>
    <n v="14.5"/>
    <n v="14311.5"/>
    <n v="2.73"/>
    <n v="2694.5099999999998"/>
  </r>
  <r>
    <s v="Picture"/>
    <n v="18498001000"/>
    <x v="0"/>
    <s v="Tried &amp; True"/>
    <s v="Candle"/>
    <s v="T&amp;T Citrus Grove Small Tin"/>
    <s v="Citrus Grove"/>
    <n v="18498001000"/>
    <s v="Tried &amp; True Core"/>
    <x v="29"/>
    <s v="Tried &amp; True Core"/>
    <s v="Tin"/>
    <n v="6"/>
    <n v="138"/>
    <n v="1248"/>
    <n v="2.4280155642023344"/>
    <s v="no"/>
    <n v="514"/>
    <n v="12.99"/>
    <n v="6676.86"/>
    <n v="2.73"/>
    <n v="1403.22"/>
  </r>
  <r>
    <s v="Picture"/>
    <n v="18456003000"/>
    <x v="0"/>
    <s v="Tried &amp; True"/>
    <s v="Candle"/>
    <s v="PL Tried &amp; True Small Tin"/>
    <s v="Water Lily &amp; Aloe"/>
    <n v="18456003000"/>
    <s v="Tried &amp; True Core"/>
    <x v="29"/>
    <s v="Tried &amp; True Core"/>
    <s v="Tin"/>
    <n v="6"/>
    <n v="121"/>
    <n v="1248"/>
    <n v="2.0194174757281553"/>
    <s v="no"/>
    <n v="618"/>
    <n v="14.5"/>
    <n v="8961"/>
    <n v="2.73"/>
    <n v="1687.14"/>
  </r>
  <r>
    <s v="Picture"/>
    <n v="18498011000"/>
    <x v="0"/>
    <s v="Tried &amp; True"/>
    <s v="Candle"/>
    <s v="T&amp;T Eucalyptus &amp; Sage Sml Tin"/>
    <s v="Eucalyptus &amp; Sage"/>
    <n v="18498011000"/>
    <s v="Tried &amp; True Core"/>
    <x v="29"/>
    <s v="Tried &amp; True Core"/>
    <s v="Tin"/>
    <n v="6"/>
    <n v="71"/>
    <n v="1248"/>
    <n v="9.75"/>
    <s v="no"/>
    <n v="128"/>
    <n v="12.99"/>
    <n v="1662.72"/>
    <n v="2.73"/>
    <n v="349.44"/>
  </r>
  <r>
    <s v="Picture"/>
    <n v="18498002000"/>
    <x v="0"/>
    <s v="Tried &amp; True"/>
    <s v="Candle"/>
    <s v="T&amp;T Lavender Vanilla Small Tin"/>
    <s v="Lavender Vanilla"/>
    <n v="18498002000"/>
    <s v="Tried &amp; True Core"/>
    <x v="29"/>
    <s v="Tried &amp; True Core"/>
    <s v="Tin"/>
    <n v="6"/>
    <n v="64"/>
    <n v="1248"/>
    <n v="6.7459459459459463"/>
    <s v="no"/>
    <n v="185"/>
    <n v="12.99"/>
    <n v="2403.15"/>
    <n v="2.73"/>
    <n v="505.05"/>
  </r>
  <r>
    <s v="Picture"/>
    <n v="18436002000"/>
    <x v="0"/>
    <s v="Tried &amp; True"/>
    <s v="Candle"/>
    <s v="PL Tried &amp; True Large Tin"/>
    <s v="Lavender Vanilla"/>
    <n v="18436002000"/>
    <s v="Tried &amp; True Core"/>
    <x v="30"/>
    <s v="Tried &amp; True Core"/>
    <s v="Tin"/>
    <n v="4"/>
    <n v="109"/>
    <n v="468"/>
    <n v="2.25"/>
    <s v="no"/>
    <n v="208"/>
    <n v="25.5"/>
    <n v="5304"/>
    <n v="5.41"/>
    <n v="1125.28"/>
  </r>
  <r>
    <s v="Picture"/>
    <n v="18470005000"/>
    <x v="2"/>
    <s v="Tried &amp; True"/>
    <s v="Room Spray"/>
    <s v="PL Tried &amp; True Rm Spray"/>
    <s v="Gardenia Lily"/>
    <n v="18470005000"/>
    <s v="Tried &amp; True Core"/>
    <x v="27"/>
    <s v="Tried &amp; True Core"/>
    <s v="Room Spray"/>
    <n v="6"/>
    <n v="427"/>
    <n v="3024"/>
    <n v="1.7830188679245282"/>
    <s v="no"/>
    <n v="1696"/>
    <n v="15"/>
    <n v="25440"/>
    <n v="1.86"/>
    <n v="3154.56"/>
  </r>
  <r>
    <s v="Picture"/>
    <n v="18470028000"/>
    <x v="2"/>
    <s v="Tried &amp; True"/>
    <s v="Room Spray"/>
    <s v="PL Tried &amp; True Rm Spray"/>
    <s v="Rustic Fall"/>
    <n v="18470028000"/>
    <s v="Tried &amp; True Core"/>
    <x v="25"/>
    <s v="Tried &amp; True Core"/>
    <s v="Room Spray"/>
    <n v="6"/>
    <n v="373"/>
    <n v="3024"/>
    <n v="1.420385157350869"/>
    <s v="no"/>
    <n v="2129"/>
    <n v="12.49"/>
    <n v="26591.21"/>
    <n v="1.86"/>
    <n v="3959.94"/>
  </r>
  <r>
    <s v="Picture"/>
    <n v="18467022000"/>
    <x v="1"/>
    <s v="Tried &amp; True"/>
    <s v="Hand Cream"/>
    <s v="PL Tried &amp; True Hand Cream"/>
    <s v="Heirloom Pumpkin"/>
    <n v="18467022000"/>
    <s v="Tried &amp; True Fall"/>
    <x v="31"/>
    <s v="Tried &amp; True Fall"/>
    <s v="Hand Cream"/>
    <n v="12"/>
    <n v="77"/>
    <n v="4032"/>
    <n v="6.799325463743676"/>
    <s v="no"/>
    <n v="593"/>
    <n v="6.49"/>
    <n v="3848.57"/>
    <n v="1.42"/>
    <n v="842.06"/>
  </r>
  <r>
    <s v="Picture"/>
    <n v="18438023000"/>
    <x v="0"/>
    <s v="Tried &amp; True"/>
    <s v="Candle"/>
    <s v="PL Tried &amp; True Small Tin"/>
    <s v="Pumpkin Crabapple"/>
    <n v="18438023000"/>
    <s v="Tried &amp; True Fall"/>
    <x v="29"/>
    <s v="Tried &amp; True Fall"/>
    <s v="Tin"/>
    <n v="6"/>
    <n v="116"/>
    <n v="1248"/>
    <n v="2.1188455008488964"/>
    <s v="no"/>
    <n v="589"/>
    <n v="14.5"/>
    <n v="8540.5"/>
    <n v="2.42"/>
    <n v="1425.3799999999999"/>
  </r>
  <r>
    <s v="Picture"/>
    <n v="18471021000"/>
    <x v="2"/>
    <s v="Tried &amp; True"/>
    <s v="Room Spray"/>
    <s v="PL Tried &amp; True Mini Rm Spray"/>
    <s v="Autumn Chestnut"/>
    <n v="18471021000"/>
    <s v="Tried &amp; True Fall"/>
    <x v="27"/>
    <s v="Tried &amp; True Fall"/>
    <s v="Room Spray"/>
    <n v="6"/>
    <n v="118"/>
    <n v="3480"/>
    <n v="5.9691252144082334"/>
    <s v="no"/>
    <n v="583"/>
    <n v="8.49"/>
    <n v="4949.67"/>
    <n v="1.58"/>
    <n v="921.14"/>
  </r>
  <r>
    <s v="Picture"/>
    <n v="18437028000"/>
    <x v="2"/>
    <s v="Tried &amp; True"/>
    <s v="Diffuser"/>
    <s v="PL Tried &amp; True Diffuser"/>
    <s v="Rustic Fall"/>
    <n v="18437028000"/>
    <s v="Tried &amp; True Fall"/>
    <x v="32"/>
    <s v="Tried &amp; True Fall"/>
    <s v="Diffuser"/>
    <n v="6"/>
    <n v="30"/>
    <n v="408"/>
    <n v="4.2061855670103094"/>
    <s v="no"/>
    <n v="97"/>
    <n v="14.49"/>
    <n v="1405.53"/>
    <n v="3.6"/>
    <n v="349.2"/>
  </r>
  <r>
    <s v="Picture"/>
    <n v="18486027000"/>
    <x v="0"/>
    <s v="Tried &amp; True"/>
    <s v="Candle"/>
    <s v="T&amp;T Cozy Cashmere Large Tin"/>
    <s v="Cozy Cashmere"/>
    <n v="18486027000"/>
    <s v="Tried &amp; True Holiday"/>
    <x v="30"/>
    <s v="Tried &amp; True Holiday"/>
    <s v="Tin"/>
    <n v="4"/>
    <n v="692"/>
    <n v="468"/>
    <n v="0.17747440273037543"/>
    <s v="no"/>
    <n v="2637"/>
    <n v="25.5"/>
    <n v="67243.5"/>
    <n v="5.22"/>
    <n v="13765.14"/>
  </r>
  <r>
    <s v="Picture"/>
    <n v="18439034000"/>
    <x v="0"/>
    <s v="Tried &amp; True"/>
    <s v="Candle"/>
    <s v="PL Tried &amp; True Large Tin"/>
    <s v="Meadow Thistle"/>
    <n v="18439034000"/>
    <s v="Tried &amp; True Spring"/>
    <x v="30"/>
    <s v="Tried &amp; True Spring"/>
    <s v="Tin"/>
    <n v="4"/>
    <n v="42"/>
    <n v="468"/>
    <n v="21.272727272727273"/>
    <s v="no"/>
    <n v="22"/>
    <n v="25.5"/>
    <n v="561"/>
    <n v="5.63"/>
    <n v="123.8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B5E74B-BFE2-4FA1-A49A-456639011179}" name="PivotTable11" cacheId="2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F9" firstHeaderRow="0" firstDataRow="1" firstDataCol="1"/>
  <pivotFields count="24">
    <pivotField showAll="0"/>
    <pivotField numFmtId="1" showAll="0"/>
    <pivotField axis="axisRow" showAll="0">
      <items count="6">
        <item x="1"/>
        <item x="0"/>
        <item x="3"/>
        <item x="4"/>
        <item x="2"/>
        <item t="default"/>
      </items>
    </pivotField>
    <pivotField showAll="0"/>
    <pivotField showAll="0"/>
    <pivotField showAll="0"/>
    <pivotField showAll="0"/>
    <pivotField numFmtId="1" showAll="0"/>
    <pivotField showAll="0"/>
    <pivotField showAll="0" sortType="descending"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showAll="0"/>
    <pivotField showAll="0"/>
    <pivotField showAll="0"/>
    <pivotField numFmtId="1" showAll="0"/>
    <pivotField showAll="0"/>
    <pivotField numFmtId="43" showAll="0"/>
    <pivotField showAll="0"/>
    <pivotField dataField="1" numFmtId="164" showAll="0"/>
    <pivotField numFmtId="166" showAll="0"/>
    <pivotField dataField="1" numFmtId="166" showAll="0"/>
    <pivotField numFmtId="8" showAll="0"/>
    <pivotField dataField="1" numFmtId="165" showAll="0"/>
    <pivotField dataField="1" dragToRow="0" dragToCol="0" dragToPage="0" showAll="0" defaultSubtotal="0"/>
    <pivotField dataField="1" dragToRow="0" dragToCol="0" dragToPage="0" showAll="0" defaultSubtota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 Qty on hand" fld="17" baseField="0" baseItem="0" numFmtId="164"/>
    <dataField name=" MSRP Ext" fld="19" baseField="0" baseItem="0" numFmtId="166"/>
    <dataField name=" Av MSRP" fld="22" baseField="0" baseItem="0"/>
    <dataField name=" Hilco OTM Ext" fld="21" baseField="0" baseItem="0" numFmtId="166"/>
    <dataField name=" AV Hilco OTM Price" fld="23" baseField="0" baseItem="0"/>
  </dataFields>
  <formats count="5">
    <format dxfId="28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27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6">
      <pivotArea dataOnly="0" outline="0" fieldPosition="0">
        <references count="1">
          <reference field="4294967294" count="1">
            <x v="2"/>
          </reference>
        </references>
      </pivotArea>
    </format>
    <format dxfId="25">
      <pivotArea dataOnly="0" outline="0" fieldPosition="0">
        <references count="1">
          <reference field="4294967294" count="1">
            <x v="4"/>
          </reference>
        </references>
      </pivotArea>
    </format>
    <format dxfId="24">
      <pivotArea dataOnly="0" labelOnly="1" outline="0" fieldPosition="0">
        <references count="1">
          <reference field="4294967294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  <ext xmlns:xxpvi="http://schemas.microsoft.com/office/spreadsheetml/2022/pivotVersionInfo" uri="{9F748A41-CAEA-4470-BF7A-CE61E8FFA7F9}">
      <xxpvi:pivotVersionInfo>
        <xxpvi:lastUpdateFeature>RichData</xxpvi:lastUpdateFeature>
      </xxpvi:pivotVersionInfo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45F5F3-427E-49FD-99C4-2F0C9C9DD8CA}" name="PivotTable8" cacheId="2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4:F54" firstHeaderRow="0" firstDataRow="1" firstDataCol="1"/>
  <pivotFields count="24">
    <pivotField showAll="0"/>
    <pivotField numFmtId="1" showAll="0"/>
    <pivotField axis="axisRow" showAll="0">
      <items count="6">
        <item x="1"/>
        <item x="0"/>
        <item x="3"/>
        <item x="4"/>
        <item x="2"/>
        <item t="default"/>
      </items>
    </pivotField>
    <pivotField showAll="0"/>
    <pivotField showAll="0"/>
    <pivotField showAll="0"/>
    <pivotField showAll="0"/>
    <pivotField numFmtId="1" showAll="0"/>
    <pivotField showAll="0"/>
    <pivotField axis="axisRow" showAll="0" sortType="descending">
      <items count="67">
        <item m="1" x="46"/>
        <item x="4"/>
        <item m="1" x="34"/>
        <item x="17"/>
        <item m="1" x="64"/>
        <item m="1" x="63"/>
        <item x="1"/>
        <item x="26"/>
        <item m="1" x="45"/>
        <item m="1" x="62"/>
        <item x="30"/>
        <item x="21"/>
        <item m="1" x="47"/>
        <item m="1" x="52"/>
        <item m="1" x="65"/>
        <item m="1" x="51"/>
        <item m="1" x="50"/>
        <item m="1" x="48"/>
        <item x="10"/>
        <item x="5"/>
        <item m="1" x="43"/>
        <item m="1" x="61"/>
        <item x="3"/>
        <item m="1" x="49"/>
        <item x="9"/>
        <item m="1" x="53"/>
        <item x="8"/>
        <item m="1" x="60"/>
        <item x="14"/>
        <item x="31"/>
        <item x="13"/>
        <item x="32"/>
        <item m="1" x="59"/>
        <item x="25"/>
        <item x="27"/>
        <item x="29"/>
        <item x="12"/>
        <item m="1" x="54"/>
        <item m="1" x="40"/>
        <item m="1" x="58"/>
        <item m="1" x="37"/>
        <item x="28"/>
        <item x="20"/>
        <item m="1" x="33"/>
        <item m="1" x="42"/>
        <item x="15"/>
        <item m="1" x="39"/>
        <item m="1" x="44"/>
        <item x="18"/>
        <item m="1" x="36"/>
        <item m="1" x="57"/>
        <item m="1" x="56"/>
        <item m="1" x="55"/>
        <item x="7"/>
        <item x="2"/>
        <item x="22"/>
        <item m="1" x="41"/>
        <item m="1" x="38"/>
        <item x="24"/>
        <item x="0"/>
        <item x="11"/>
        <item x="23"/>
        <item m="1" x="35"/>
        <item x="16"/>
        <item x="19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showAll="0"/>
    <pivotField showAll="0"/>
    <pivotField showAll="0"/>
    <pivotField numFmtId="1" showAll="0"/>
    <pivotField showAll="0"/>
    <pivotField numFmtId="43" showAll="0"/>
    <pivotField showAll="0"/>
    <pivotField dataField="1" numFmtId="164" showAll="0"/>
    <pivotField numFmtId="166" showAll="0"/>
    <pivotField dataField="1" numFmtId="166" showAll="0"/>
    <pivotField numFmtId="8" showAll="0"/>
    <pivotField dataField="1" numFmtId="165" showAll="0"/>
    <pivotField dataField="1" dragToRow="0" dragToCol="0" dragToPage="0" showAll="0" defaultSubtotal="0"/>
    <pivotField dataField="1" dragToRow="0" dragToCol="0" dragToPage="0" showAll="0" defaultSubtotal="0"/>
  </pivotFields>
  <rowFields count="2">
    <field x="2"/>
    <field x="9"/>
  </rowFields>
  <rowItems count="40">
    <i>
      <x/>
    </i>
    <i r="1">
      <x v="30"/>
    </i>
    <i r="1">
      <x v="65"/>
    </i>
    <i r="1">
      <x v="28"/>
    </i>
    <i r="1">
      <x v="29"/>
    </i>
    <i r="1">
      <x v="19"/>
    </i>
    <i>
      <x v="1"/>
    </i>
    <i r="1">
      <x v="26"/>
    </i>
    <i r="1">
      <x v="35"/>
    </i>
    <i r="1">
      <x v="6"/>
    </i>
    <i r="1">
      <x v="10"/>
    </i>
    <i r="1">
      <x v="7"/>
    </i>
    <i r="1">
      <x v="3"/>
    </i>
    <i r="1">
      <x v="1"/>
    </i>
    <i r="1">
      <x v="58"/>
    </i>
    <i r="1">
      <x v="33"/>
    </i>
    <i r="1">
      <x v="36"/>
    </i>
    <i r="1">
      <x v="53"/>
    </i>
    <i r="1">
      <x v="59"/>
    </i>
    <i r="1">
      <x v="11"/>
    </i>
    <i r="1">
      <x v="54"/>
    </i>
    <i r="1">
      <x v="41"/>
    </i>
    <i r="1">
      <x v="42"/>
    </i>
    <i r="1">
      <x v="60"/>
    </i>
    <i r="1">
      <x v="61"/>
    </i>
    <i r="1">
      <x v="18"/>
    </i>
    <i r="1">
      <x v="45"/>
    </i>
    <i r="1">
      <x v="55"/>
    </i>
    <i r="1">
      <x v="22"/>
    </i>
    <i r="1">
      <x v="48"/>
    </i>
    <i>
      <x v="2"/>
    </i>
    <i r="1">
      <x v="63"/>
    </i>
    <i>
      <x v="3"/>
    </i>
    <i r="1">
      <x v="64"/>
    </i>
    <i>
      <x v="4"/>
    </i>
    <i r="1">
      <x v="34"/>
    </i>
    <i r="1">
      <x v="33"/>
    </i>
    <i r="1">
      <x v="24"/>
    </i>
    <i r="1">
      <x v="31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 Qty on hand" fld="17" baseField="0" baseItem="0" numFmtId="164"/>
    <dataField name=" MSRP Ext" fld="19" baseField="0" baseItem="0" numFmtId="166"/>
    <dataField name=" Av MSRP" fld="22" baseField="0" baseItem="0"/>
    <dataField name=" Hilco OTM Ext" fld="21" baseField="0" baseItem="0" numFmtId="166"/>
    <dataField name=" AV Hilco OTM Price" fld="23" baseField="0" baseItem="0"/>
  </dataFields>
  <formats count="5">
    <format dxfId="33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32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31">
      <pivotArea dataOnly="0" outline="0" fieldPosition="0">
        <references count="1">
          <reference field="4294967294" count="1">
            <x v="2"/>
          </reference>
        </references>
      </pivotArea>
    </format>
    <format dxfId="30">
      <pivotArea dataOnly="0" outline="0" fieldPosition="0">
        <references count="1">
          <reference field="4294967294" count="1">
            <x v="4"/>
          </reference>
        </references>
      </pivotArea>
    </format>
    <format dxfId="29">
      <pivotArea dataOnly="0" labelOnly="1" outline="0" fieldPosition="0">
        <references count="1">
          <reference field="4294967294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  <ext xmlns:xxpvi="http://schemas.microsoft.com/office/spreadsheetml/2022/pivotVersionInfo" uri="{9F748A41-CAEA-4470-BF7A-CE61E8FFA7F9}">
      <xxpvi:pivotVersionInfo>
        <xxpvi:lastUpdateFeature>RichData</xxpvi:lastUpdateFeature>
      </xxpvi:pivotVersionInfo>
    </ext>
  </extLst>
</pivotTableDefinition>
</file>

<file path=xl/richData/_rels/rdRichValueWebImage.xml.rels><?xml version="1.0" encoding="UTF-8" standalone="yes"?>
<Relationships xmlns="http://schemas.openxmlformats.org/package/2006/relationships"><Relationship Id="rId117" Type="http://schemas.openxmlformats.org/officeDocument/2006/relationships/hyperlink" Target="https://ccoiblob1.blob.core.windows.net/ccois/18470028000.jpg" TargetMode="External"/><Relationship Id="rId21" Type="http://schemas.openxmlformats.org/officeDocument/2006/relationships/hyperlink" Target="https://ccoiblob1.blob.core.windows.net/ccois/45500002000.jpg" TargetMode="External"/><Relationship Id="rId42" Type="http://schemas.openxmlformats.org/officeDocument/2006/relationships/image" Target="../media/image21.jpg"/><Relationship Id="rId47" Type="http://schemas.openxmlformats.org/officeDocument/2006/relationships/hyperlink" Target="https://ccoiblob1.blob.core.windows.net/ccois/45222001000.jpg" TargetMode="External"/><Relationship Id="rId63" Type="http://schemas.openxmlformats.org/officeDocument/2006/relationships/hyperlink" Target="https://ccoiblob1.blob.core.windows.net/ccois/45513004000.jpg" TargetMode="External"/><Relationship Id="rId68" Type="http://schemas.openxmlformats.org/officeDocument/2006/relationships/image" Target="../media/image34.jpg"/><Relationship Id="rId84" Type="http://schemas.openxmlformats.org/officeDocument/2006/relationships/image" Target="../media/image42.jpg"/><Relationship Id="rId89" Type="http://schemas.openxmlformats.org/officeDocument/2006/relationships/hyperlink" Target="https://ccoiblob1.blob.core.windows.net/ccois/18471018000.jpg" TargetMode="External"/><Relationship Id="rId112" Type="http://schemas.openxmlformats.org/officeDocument/2006/relationships/image" Target="../media/image56.jpg"/><Relationship Id="rId16" Type="http://schemas.openxmlformats.org/officeDocument/2006/relationships/image" Target="../media/image8.jpg"/><Relationship Id="rId107" Type="http://schemas.openxmlformats.org/officeDocument/2006/relationships/hyperlink" Target="https://ccoiblob1.blob.core.windows.net/ccois/18456003000.jpg" TargetMode="External"/><Relationship Id="rId11" Type="http://schemas.openxmlformats.org/officeDocument/2006/relationships/hyperlink" Target="https://ccoiblob1.blob.core.windows.net/ccois/46272051000.jpg" TargetMode="External"/><Relationship Id="rId32" Type="http://schemas.openxmlformats.org/officeDocument/2006/relationships/image" Target="../media/image16.jpg"/><Relationship Id="rId37" Type="http://schemas.openxmlformats.org/officeDocument/2006/relationships/hyperlink" Target="https://ccoiblob1.blob.core.windows.net/ccois/45202306000.jpg" TargetMode="External"/><Relationship Id="rId53" Type="http://schemas.openxmlformats.org/officeDocument/2006/relationships/hyperlink" Target="https://ccoiblob1.blob.core.windows.net/ccois/16017006000.jpg" TargetMode="External"/><Relationship Id="rId58" Type="http://schemas.openxmlformats.org/officeDocument/2006/relationships/image" Target="../media/image29.jpg"/><Relationship Id="rId74" Type="http://schemas.openxmlformats.org/officeDocument/2006/relationships/image" Target="../media/image37.jpg"/><Relationship Id="rId79" Type="http://schemas.openxmlformats.org/officeDocument/2006/relationships/hyperlink" Target="https://ccoiblob1.blob.core.windows.net/ccois/45446013000.jpg" TargetMode="External"/><Relationship Id="rId102" Type="http://schemas.openxmlformats.org/officeDocument/2006/relationships/image" Target="../media/image51.jpg"/><Relationship Id="rId123" Type="http://schemas.openxmlformats.org/officeDocument/2006/relationships/hyperlink" Target="https://ccoiblob1.blob.core.windows.net/ccois/18471021000.jpg" TargetMode="External"/><Relationship Id="rId128" Type="http://schemas.openxmlformats.org/officeDocument/2006/relationships/image" Target="../media/image64.jpg"/><Relationship Id="rId5" Type="http://schemas.openxmlformats.org/officeDocument/2006/relationships/hyperlink" Target="https://ccoiblob1.blob.core.windows.net/ccois/46262343000.jpg" TargetMode="External"/><Relationship Id="rId90" Type="http://schemas.openxmlformats.org/officeDocument/2006/relationships/image" Target="../media/image45.jpg"/><Relationship Id="rId95" Type="http://schemas.openxmlformats.org/officeDocument/2006/relationships/hyperlink" Target="https://ccoiblob1.blob.core.windows.net/ccois/18498041000.jpg" TargetMode="External"/><Relationship Id="rId22" Type="http://schemas.openxmlformats.org/officeDocument/2006/relationships/image" Target="../media/image11.jpg"/><Relationship Id="rId27" Type="http://schemas.openxmlformats.org/officeDocument/2006/relationships/hyperlink" Target="https://ccoiblob1.blob.core.windows.net/ccois/45495003000.jpg" TargetMode="External"/><Relationship Id="rId43" Type="http://schemas.openxmlformats.org/officeDocument/2006/relationships/hyperlink" Target="https://ccoiblob1.blob.core.windows.net/ccois/45236001000.jpg" TargetMode="External"/><Relationship Id="rId48" Type="http://schemas.openxmlformats.org/officeDocument/2006/relationships/image" Target="../media/image24.jpg"/><Relationship Id="rId64" Type="http://schemas.openxmlformats.org/officeDocument/2006/relationships/image" Target="../media/image32.jpg"/><Relationship Id="rId69" Type="http://schemas.openxmlformats.org/officeDocument/2006/relationships/hyperlink" Target="https://ccoiblob1.blob.core.windows.net/ccois/45501002000.jpg" TargetMode="External"/><Relationship Id="rId113" Type="http://schemas.openxmlformats.org/officeDocument/2006/relationships/hyperlink" Target="https://ccoiblob1.blob.core.windows.net/ccois/18436002000.jpg" TargetMode="External"/><Relationship Id="rId118" Type="http://schemas.openxmlformats.org/officeDocument/2006/relationships/image" Target="../media/image59.jpg"/><Relationship Id="rId80" Type="http://schemas.openxmlformats.org/officeDocument/2006/relationships/image" Target="../media/image40.jpg"/><Relationship Id="rId85" Type="http://schemas.openxmlformats.org/officeDocument/2006/relationships/hyperlink" Target="https://ccoiblob1.blob.core.windows.net/ccois/45364011000.jpg" TargetMode="External"/><Relationship Id="rId12" Type="http://schemas.openxmlformats.org/officeDocument/2006/relationships/image" Target="../media/image6.jpg"/><Relationship Id="rId17" Type="http://schemas.openxmlformats.org/officeDocument/2006/relationships/hyperlink" Target="https://ccoiblob1.blob.core.windows.net/ccois/46272341000.jpg" TargetMode="External"/><Relationship Id="rId33" Type="http://schemas.openxmlformats.org/officeDocument/2006/relationships/hyperlink" Target="https://ccoiblob1.blob.core.windows.net/ccois/45357002000.jpg" TargetMode="External"/><Relationship Id="rId38" Type="http://schemas.openxmlformats.org/officeDocument/2006/relationships/image" Target="../media/image19.jpg"/><Relationship Id="rId59" Type="http://schemas.openxmlformats.org/officeDocument/2006/relationships/hyperlink" Target="https://ccoiblob1.blob.core.windows.net/ccois/45513003000.jpg" TargetMode="External"/><Relationship Id="rId103" Type="http://schemas.openxmlformats.org/officeDocument/2006/relationships/hyperlink" Target="https://ccoiblob1.blob.core.windows.net/ccois/18456002000.jpg" TargetMode="External"/><Relationship Id="rId108" Type="http://schemas.openxmlformats.org/officeDocument/2006/relationships/image" Target="../media/image54.jpg"/><Relationship Id="rId124" Type="http://schemas.openxmlformats.org/officeDocument/2006/relationships/image" Target="../media/image62.jpg"/><Relationship Id="rId129" Type="http://schemas.openxmlformats.org/officeDocument/2006/relationships/hyperlink" Target="https://ccoiblob1.blob.core.windows.net/ccois/18439034000.jpg" TargetMode="External"/><Relationship Id="rId54" Type="http://schemas.openxmlformats.org/officeDocument/2006/relationships/image" Target="../media/image27.jpg"/><Relationship Id="rId70" Type="http://schemas.openxmlformats.org/officeDocument/2006/relationships/image" Target="../media/image35.jpg"/><Relationship Id="rId75" Type="http://schemas.openxmlformats.org/officeDocument/2006/relationships/hyperlink" Target="https://ccoiblob1.blob.core.windows.net/ccois/45502001000.jpg" TargetMode="External"/><Relationship Id="rId91" Type="http://schemas.openxmlformats.org/officeDocument/2006/relationships/hyperlink" Target="https://ccoiblob1.blob.core.windows.net/ccois/18471019000.jpg" TargetMode="External"/><Relationship Id="rId96" Type="http://schemas.openxmlformats.org/officeDocument/2006/relationships/image" Target="../media/image48.jpg"/><Relationship Id="rId1" Type="http://schemas.openxmlformats.org/officeDocument/2006/relationships/hyperlink" Target="https://ccoiblob1.blob.core.windows.net/ccois/15387001000.jpg" TargetMode="External"/><Relationship Id="rId6" Type="http://schemas.openxmlformats.org/officeDocument/2006/relationships/image" Target="../media/image3.jpg"/><Relationship Id="rId23" Type="http://schemas.openxmlformats.org/officeDocument/2006/relationships/hyperlink" Target="https://ccoiblob1.blob.core.windows.net/ccois/45508003000.jpg" TargetMode="External"/><Relationship Id="rId28" Type="http://schemas.openxmlformats.org/officeDocument/2006/relationships/image" Target="../media/image14.jpg"/><Relationship Id="rId49" Type="http://schemas.openxmlformats.org/officeDocument/2006/relationships/hyperlink" Target="https://ccoiblob1.blob.core.windows.net/ccois/45354001000.jpg" TargetMode="External"/><Relationship Id="rId114" Type="http://schemas.openxmlformats.org/officeDocument/2006/relationships/image" Target="../media/image57.jpg"/><Relationship Id="rId119" Type="http://schemas.openxmlformats.org/officeDocument/2006/relationships/hyperlink" Target="https://ccoiblob1.blob.core.windows.net/ccois/18467022000.jpg" TargetMode="External"/><Relationship Id="rId44" Type="http://schemas.openxmlformats.org/officeDocument/2006/relationships/image" Target="../media/image22.jpg"/><Relationship Id="rId60" Type="http://schemas.openxmlformats.org/officeDocument/2006/relationships/image" Target="../media/image30.jpg"/><Relationship Id="rId65" Type="http://schemas.openxmlformats.org/officeDocument/2006/relationships/hyperlink" Target="https://ccoiblob1.blob.core.windows.net/ccois/45503002000.jpg" TargetMode="External"/><Relationship Id="rId81" Type="http://schemas.openxmlformats.org/officeDocument/2006/relationships/hyperlink" Target="https://ccoiblob1.blob.core.windows.net/ccois/45340084000.jpg" TargetMode="External"/><Relationship Id="rId86" Type="http://schemas.openxmlformats.org/officeDocument/2006/relationships/image" Target="../media/image43.jpg"/><Relationship Id="rId130" Type="http://schemas.openxmlformats.org/officeDocument/2006/relationships/image" Target="../media/image65.jpg"/><Relationship Id="rId13" Type="http://schemas.openxmlformats.org/officeDocument/2006/relationships/hyperlink" Target="https://ccoiblob1.blob.core.windows.net/ccois/46272023000.jpg" TargetMode="External"/><Relationship Id="rId18" Type="http://schemas.openxmlformats.org/officeDocument/2006/relationships/image" Target="../media/image9.jpg"/><Relationship Id="rId39" Type="http://schemas.openxmlformats.org/officeDocument/2006/relationships/hyperlink" Target="https://ccoiblob1.blob.core.windows.net/ccois/45202336000.jpg" TargetMode="External"/><Relationship Id="rId109" Type="http://schemas.openxmlformats.org/officeDocument/2006/relationships/hyperlink" Target="https://ccoiblob1.blob.core.windows.net/ccois/18498011000.jpg" TargetMode="External"/><Relationship Id="rId34" Type="http://schemas.openxmlformats.org/officeDocument/2006/relationships/image" Target="../media/image17.jpg"/><Relationship Id="rId50" Type="http://schemas.openxmlformats.org/officeDocument/2006/relationships/image" Target="../media/image25.jpg"/><Relationship Id="rId55" Type="http://schemas.openxmlformats.org/officeDocument/2006/relationships/hyperlink" Target="https://ccoiblob1.blob.core.windows.net/ccois/16017003000.jpg" TargetMode="External"/><Relationship Id="rId76" Type="http://schemas.openxmlformats.org/officeDocument/2006/relationships/image" Target="../media/image38.jpg"/><Relationship Id="rId97" Type="http://schemas.openxmlformats.org/officeDocument/2006/relationships/hyperlink" Target="https://ccoiblob1.blob.core.windows.net/ccois/18498032000.jpg" TargetMode="External"/><Relationship Id="rId104" Type="http://schemas.openxmlformats.org/officeDocument/2006/relationships/image" Target="../media/image52.jpg"/><Relationship Id="rId120" Type="http://schemas.openxmlformats.org/officeDocument/2006/relationships/image" Target="../media/image60.jpg"/><Relationship Id="rId125" Type="http://schemas.openxmlformats.org/officeDocument/2006/relationships/hyperlink" Target="https://ccoiblob1.blob.core.windows.net/ccois/18437028000.jpg" TargetMode="External"/><Relationship Id="rId7" Type="http://schemas.openxmlformats.org/officeDocument/2006/relationships/hyperlink" Target="https://ccoiblob1.blob.core.windows.net/ccois/46273002000.jpg" TargetMode="External"/><Relationship Id="rId71" Type="http://schemas.openxmlformats.org/officeDocument/2006/relationships/hyperlink" Target="https://ccoiblob1.blob.core.windows.net/ccois/45501001000.jpg" TargetMode="External"/><Relationship Id="rId92" Type="http://schemas.openxmlformats.org/officeDocument/2006/relationships/image" Target="../media/image46.jpg"/><Relationship Id="rId2" Type="http://schemas.openxmlformats.org/officeDocument/2006/relationships/image" Target="../media/image1.jpg"/><Relationship Id="rId29" Type="http://schemas.openxmlformats.org/officeDocument/2006/relationships/hyperlink" Target="https://ccoiblob1.blob.core.windows.net/ccois/45473003000.jpg" TargetMode="External"/><Relationship Id="rId24" Type="http://schemas.openxmlformats.org/officeDocument/2006/relationships/image" Target="../media/image12.jpg"/><Relationship Id="rId40" Type="http://schemas.openxmlformats.org/officeDocument/2006/relationships/image" Target="../media/image20.jpg"/><Relationship Id="rId45" Type="http://schemas.openxmlformats.org/officeDocument/2006/relationships/hyperlink" Target="https://ccoiblob1.blob.core.windows.net/ccois/45236051000.jpg" TargetMode="External"/><Relationship Id="rId66" Type="http://schemas.openxmlformats.org/officeDocument/2006/relationships/image" Target="../media/image33.jpg"/><Relationship Id="rId87" Type="http://schemas.openxmlformats.org/officeDocument/2006/relationships/hyperlink" Target="https://ccoiblob1.blob.core.windows.net/ccois/46263011000.jpg" TargetMode="External"/><Relationship Id="rId110" Type="http://schemas.openxmlformats.org/officeDocument/2006/relationships/image" Target="../media/image55.jpg"/><Relationship Id="rId115" Type="http://schemas.openxmlformats.org/officeDocument/2006/relationships/hyperlink" Target="https://ccoiblob1.blob.core.windows.net/ccois/18470005000.jpg" TargetMode="External"/><Relationship Id="rId61" Type="http://schemas.openxmlformats.org/officeDocument/2006/relationships/hyperlink" Target="https://ccoiblob1.blob.core.windows.net/ccois/45513002000.jpg" TargetMode="External"/><Relationship Id="rId82" Type="http://schemas.openxmlformats.org/officeDocument/2006/relationships/image" Target="../media/image41.jpg"/><Relationship Id="rId19" Type="http://schemas.openxmlformats.org/officeDocument/2006/relationships/hyperlink" Target="https://ccoiblob1.blob.core.windows.net/ccois/45316001000.jpg" TargetMode="External"/><Relationship Id="rId14" Type="http://schemas.openxmlformats.org/officeDocument/2006/relationships/image" Target="../media/image7.jpg"/><Relationship Id="rId30" Type="http://schemas.openxmlformats.org/officeDocument/2006/relationships/image" Target="../media/image15.jpg"/><Relationship Id="rId35" Type="http://schemas.openxmlformats.org/officeDocument/2006/relationships/hyperlink" Target="https://ccoiblob1.blob.core.windows.net/ccois/45356003000.jpg" TargetMode="External"/><Relationship Id="rId56" Type="http://schemas.openxmlformats.org/officeDocument/2006/relationships/image" Target="../media/image28.jpg"/><Relationship Id="rId77" Type="http://schemas.openxmlformats.org/officeDocument/2006/relationships/hyperlink" Target="https://ccoiblob1.blob.core.windows.net/ccois/45502002000.jpg" TargetMode="External"/><Relationship Id="rId100" Type="http://schemas.openxmlformats.org/officeDocument/2006/relationships/image" Target="../media/image50.jpg"/><Relationship Id="rId105" Type="http://schemas.openxmlformats.org/officeDocument/2006/relationships/hyperlink" Target="https://ccoiblob1.blob.core.windows.net/ccois/18498001000.jpg" TargetMode="External"/><Relationship Id="rId126" Type="http://schemas.openxmlformats.org/officeDocument/2006/relationships/image" Target="../media/image63.jpg"/><Relationship Id="rId8" Type="http://schemas.openxmlformats.org/officeDocument/2006/relationships/image" Target="../media/image4.jpg"/><Relationship Id="rId51" Type="http://schemas.openxmlformats.org/officeDocument/2006/relationships/hyperlink" Target="https://ccoiblob1.blob.core.windows.net/ccois/16017004000.jpg" TargetMode="External"/><Relationship Id="rId72" Type="http://schemas.openxmlformats.org/officeDocument/2006/relationships/image" Target="../media/image36.jpg"/><Relationship Id="rId93" Type="http://schemas.openxmlformats.org/officeDocument/2006/relationships/hyperlink" Target="https://ccoiblob1.blob.core.windows.net/ccois/18506041000.jpg" TargetMode="External"/><Relationship Id="rId98" Type="http://schemas.openxmlformats.org/officeDocument/2006/relationships/image" Target="../media/image49.jpg"/><Relationship Id="rId121" Type="http://schemas.openxmlformats.org/officeDocument/2006/relationships/hyperlink" Target="https://ccoiblob1.blob.core.windows.net/ccois/18438023000.jpg" TargetMode="External"/><Relationship Id="rId3" Type="http://schemas.openxmlformats.org/officeDocument/2006/relationships/hyperlink" Target="https://ccoiblob1.blob.core.windows.net/ccois/15387002000.jpg" TargetMode="External"/><Relationship Id="rId25" Type="http://schemas.openxmlformats.org/officeDocument/2006/relationships/hyperlink" Target="https://ccoiblob1.blob.core.windows.net/ccois/45508004000.jpg" TargetMode="External"/><Relationship Id="rId46" Type="http://schemas.openxmlformats.org/officeDocument/2006/relationships/image" Target="../media/image23.jpg"/><Relationship Id="rId67" Type="http://schemas.openxmlformats.org/officeDocument/2006/relationships/hyperlink" Target="https://ccoiblob1.blob.core.windows.net/ccois/45503003000.jpg" TargetMode="External"/><Relationship Id="rId116" Type="http://schemas.openxmlformats.org/officeDocument/2006/relationships/image" Target="../media/image58.jpg"/><Relationship Id="rId20" Type="http://schemas.openxmlformats.org/officeDocument/2006/relationships/image" Target="../media/image10.jpg"/><Relationship Id="rId41" Type="http://schemas.openxmlformats.org/officeDocument/2006/relationships/hyperlink" Target="https://ccoiblob1.blob.core.windows.net/ccois/45443306000.jpg" TargetMode="External"/><Relationship Id="rId62" Type="http://schemas.openxmlformats.org/officeDocument/2006/relationships/image" Target="../media/image31.jpg"/><Relationship Id="rId83" Type="http://schemas.openxmlformats.org/officeDocument/2006/relationships/hyperlink" Target="https://ccoiblob1.blob.core.windows.net/ccois/46280011000.jpg" TargetMode="External"/><Relationship Id="rId88" Type="http://schemas.openxmlformats.org/officeDocument/2006/relationships/image" Target="../media/image44.jpg"/><Relationship Id="rId111" Type="http://schemas.openxmlformats.org/officeDocument/2006/relationships/hyperlink" Target="https://ccoiblob1.blob.core.windows.net/ccois/18498002000.jpg" TargetMode="External"/><Relationship Id="rId15" Type="http://schemas.openxmlformats.org/officeDocument/2006/relationships/hyperlink" Target="https://ccoiblob1.blob.core.windows.net/ccois/46272329000.jpg" TargetMode="External"/><Relationship Id="rId36" Type="http://schemas.openxmlformats.org/officeDocument/2006/relationships/image" Target="../media/image18.jpg"/><Relationship Id="rId57" Type="http://schemas.openxmlformats.org/officeDocument/2006/relationships/hyperlink" Target="https://ccoiblob1.blob.core.windows.net/ccois/16017005000.jpg" TargetMode="External"/><Relationship Id="rId106" Type="http://schemas.openxmlformats.org/officeDocument/2006/relationships/image" Target="../media/image53.jpg"/><Relationship Id="rId127" Type="http://schemas.openxmlformats.org/officeDocument/2006/relationships/hyperlink" Target="https://ccoiblob1.blob.core.windows.net/ccois/18486027000.jpg" TargetMode="External"/><Relationship Id="rId10" Type="http://schemas.openxmlformats.org/officeDocument/2006/relationships/image" Target="../media/image5.jpg"/><Relationship Id="rId31" Type="http://schemas.openxmlformats.org/officeDocument/2006/relationships/hyperlink" Target="https://ccoiblob1.blob.core.windows.net/ccois/45241001000.jpg" TargetMode="External"/><Relationship Id="rId52" Type="http://schemas.openxmlformats.org/officeDocument/2006/relationships/image" Target="../media/image26.jpg"/><Relationship Id="rId73" Type="http://schemas.openxmlformats.org/officeDocument/2006/relationships/hyperlink" Target="https://ccoiblob1.blob.core.windows.net/ccois/45502003000.jpg" TargetMode="External"/><Relationship Id="rId78" Type="http://schemas.openxmlformats.org/officeDocument/2006/relationships/image" Target="../media/image39.jpg"/><Relationship Id="rId94" Type="http://schemas.openxmlformats.org/officeDocument/2006/relationships/image" Target="../media/image47.jpg"/><Relationship Id="rId99" Type="http://schemas.openxmlformats.org/officeDocument/2006/relationships/hyperlink" Target="https://ccoiblob1.blob.core.windows.net/ccois/18498034000.jpg" TargetMode="External"/><Relationship Id="rId101" Type="http://schemas.openxmlformats.org/officeDocument/2006/relationships/hyperlink" Target="https://ccoiblob1.blob.core.windows.net/ccois/18456009000.jpg" TargetMode="External"/><Relationship Id="rId122" Type="http://schemas.openxmlformats.org/officeDocument/2006/relationships/image" Target="../media/image61.jpg"/><Relationship Id="rId4" Type="http://schemas.openxmlformats.org/officeDocument/2006/relationships/image" Target="../media/image2.jpg"/><Relationship Id="rId9" Type="http://schemas.openxmlformats.org/officeDocument/2006/relationships/hyperlink" Target="https://ccoiblob1.blob.core.windows.net/ccois/46272343000.jpg" TargetMode="External"/><Relationship Id="rId26" Type="http://schemas.openxmlformats.org/officeDocument/2006/relationships/image" Target="../media/image13.jp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66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blip r:id="rId2"/>
  </webImageSrd>
  <webImageSrd>
    <address r:id="rId3"/>
    <blip r:id="rId4"/>
  </webImageSrd>
  <webImageSrd>
    <address r:id="rId5"/>
    <blip r:id="rId6"/>
  </webImageSrd>
  <webImageSrd>
    <address r:id="rId7"/>
    <blip r:id="rId8"/>
  </webImageSrd>
  <webImageSrd>
    <address r:id="rId9"/>
    <blip r:id="rId10"/>
  </webImageSrd>
  <webImageSrd>
    <address r:id="rId11"/>
    <blip r:id="rId12"/>
  </webImageSrd>
  <webImageSrd>
    <address r:id="rId13"/>
    <blip r:id="rId14"/>
  </webImageSrd>
  <webImageSrd>
    <address r:id="rId15"/>
    <blip r:id="rId16"/>
  </webImageSrd>
  <webImageSrd>
    <address r:id="rId17"/>
    <blip r:id="rId18"/>
  </webImageSrd>
  <webImageSrd>
    <address r:id="rId19"/>
    <blip r:id="rId20"/>
  </webImageSrd>
  <webImageSrd>
    <address r:id="rId21"/>
    <blip r:id="rId22"/>
  </webImageSrd>
  <webImageSrd>
    <address r:id="rId23"/>
    <blip r:id="rId24"/>
  </webImageSrd>
  <webImageSrd>
    <address r:id="rId25"/>
    <blip r:id="rId26"/>
  </webImageSrd>
  <webImageSrd>
    <address r:id="rId27"/>
    <blip r:id="rId28"/>
  </webImageSrd>
  <webImageSrd>
    <address r:id="rId29"/>
    <blip r:id="rId30"/>
  </webImageSrd>
  <webImageSrd>
    <address r:id="rId31"/>
    <blip r:id="rId32"/>
  </webImageSrd>
  <webImageSrd>
    <address r:id="rId33"/>
    <blip r:id="rId34"/>
  </webImageSrd>
  <webImageSrd>
    <address r:id="rId35"/>
    <blip r:id="rId36"/>
  </webImageSrd>
  <webImageSrd>
    <address r:id="rId37"/>
    <blip r:id="rId38"/>
  </webImageSrd>
  <webImageSrd>
    <address r:id="rId39"/>
    <blip r:id="rId40"/>
  </webImageSrd>
  <webImageSrd>
    <address r:id="rId41"/>
    <blip r:id="rId42"/>
  </webImageSrd>
  <webImageSrd>
    <address r:id="rId43"/>
    <blip r:id="rId44"/>
  </webImageSrd>
  <webImageSrd>
    <address r:id="rId45"/>
    <blip r:id="rId46"/>
  </webImageSrd>
  <webImageSrd>
    <address r:id="rId47"/>
    <blip r:id="rId48"/>
  </webImageSrd>
  <webImageSrd>
    <address r:id="rId49"/>
    <blip r:id="rId50"/>
  </webImageSrd>
  <webImageSrd>
    <address r:id="rId51"/>
    <blip r:id="rId52"/>
  </webImageSrd>
  <webImageSrd>
    <address r:id="rId53"/>
    <blip r:id="rId54"/>
  </webImageSrd>
  <webImageSrd>
    <address r:id="rId55"/>
    <blip r:id="rId56"/>
  </webImageSrd>
  <webImageSrd>
    <address r:id="rId57"/>
    <blip r:id="rId58"/>
  </webImageSrd>
  <webImageSrd>
    <address r:id="rId59"/>
    <blip r:id="rId60"/>
  </webImageSrd>
  <webImageSrd>
    <address r:id="rId61"/>
    <blip r:id="rId62"/>
  </webImageSrd>
  <webImageSrd>
    <address r:id="rId63"/>
    <blip r:id="rId64"/>
  </webImageSrd>
  <webImageSrd>
    <address r:id="rId65"/>
    <blip r:id="rId66"/>
  </webImageSrd>
  <webImageSrd>
    <address r:id="rId67"/>
    <blip r:id="rId68"/>
  </webImageSrd>
  <webImageSrd>
    <address r:id="rId69"/>
    <blip r:id="rId70"/>
  </webImageSrd>
  <webImageSrd>
    <address r:id="rId71"/>
    <blip r:id="rId72"/>
  </webImageSrd>
  <webImageSrd>
    <address r:id="rId73"/>
    <blip r:id="rId74"/>
  </webImageSrd>
  <webImageSrd>
    <address r:id="rId75"/>
    <blip r:id="rId76"/>
  </webImageSrd>
  <webImageSrd>
    <address r:id="rId77"/>
    <blip r:id="rId78"/>
  </webImageSrd>
  <webImageSrd>
    <address r:id="rId79"/>
    <blip r:id="rId80"/>
  </webImageSrd>
  <webImageSrd>
    <address r:id="rId81"/>
    <blip r:id="rId82"/>
  </webImageSrd>
  <webImageSrd>
    <address r:id="rId83"/>
    <blip r:id="rId84"/>
  </webImageSrd>
  <webImageSrd>
    <address r:id="rId85"/>
    <blip r:id="rId86"/>
  </webImageSrd>
  <webImageSrd>
    <address r:id="rId87"/>
    <blip r:id="rId88"/>
  </webImageSrd>
  <webImageSrd>
    <address r:id="rId89"/>
    <blip r:id="rId90"/>
  </webImageSrd>
  <webImageSrd>
    <address r:id="rId91"/>
    <blip r:id="rId92"/>
  </webImageSrd>
  <webImageSrd>
    <address r:id="rId93"/>
    <blip r:id="rId94"/>
  </webImageSrd>
  <webImageSrd>
    <address r:id="rId95"/>
    <blip r:id="rId96"/>
  </webImageSrd>
  <webImageSrd>
    <address r:id="rId97"/>
    <blip r:id="rId98"/>
  </webImageSrd>
  <webImageSrd>
    <address r:id="rId99"/>
    <blip r:id="rId100"/>
  </webImageSrd>
  <webImageSrd>
    <address r:id="rId101"/>
    <blip r:id="rId102"/>
  </webImageSrd>
  <webImageSrd>
    <address r:id="rId103"/>
    <blip r:id="rId104"/>
  </webImageSrd>
  <webImageSrd>
    <address r:id="rId105"/>
    <blip r:id="rId106"/>
  </webImageSrd>
  <webImageSrd>
    <address r:id="rId107"/>
    <blip r:id="rId108"/>
  </webImageSrd>
  <webImageSrd>
    <address r:id="rId109"/>
    <blip r:id="rId110"/>
  </webImageSrd>
  <webImageSrd>
    <address r:id="rId111"/>
    <blip r:id="rId112"/>
  </webImageSrd>
  <webImageSrd>
    <address r:id="rId113"/>
    <blip r:id="rId114"/>
  </webImageSrd>
  <webImageSrd>
    <address r:id="rId115"/>
    <blip r:id="rId116"/>
  </webImageSrd>
  <webImageSrd>
    <address r:id="rId117"/>
    <blip r:id="rId118"/>
  </webImageSrd>
  <webImageSrd>
    <address r:id="rId119"/>
    <blip r:id="rId120"/>
  </webImageSrd>
  <webImageSrd>
    <address r:id="rId121"/>
    <blip r:id="rId122"/>
  </webImageSrd>
  <webImageSrd>
    <address r:id="rId123"/>
    <blip r:id="rId124"/>
  </webImageSrd>
  <webImageSrd>
    <address r:id="rId125"/>
    <blip r:id="rId126"/>
  </webImageSrd>
  <webImageSrd>
    <address r:id="rId127"/>
    <blip r:id="rId128"/>
  </webImageSrd>
  <webImageSrd>
    <address r:id="rId129"/>
    <blip r:id="rId130"/>
  </webImageSrd>
</webImagesSrd>
</file>

<file path=xl/richData/rdarray.xml><?xml version="1.0" encoding="utf-8"?>
<arrayData xmlns="http://schemas.microsoft.com/office/spreadsheetml/2017/richdata2" count="1">
  <a r="68">
    <v t="r">66</v>
    <v t="r">67</v>
    <v t="r">68</v>
    <v t="r">69</v>
    <v t="r">70</v>
    <v t="r">71</v>
    <v t="r">72</v>
    <v t="r">73</v>
    <v t="r">74</v>
    <v t="r">75</v>
    <v t="r">76</v>
    <v t="r">77</v>
    <v t="r">78</v>
    <v t="r">79</v>
    <v t="r">80</v>
    <v t="r">81</v>
    <v t="r">82</v>
    <v t="r">83</v>
    <v t="r">84</v>
    <v t="r">85</v>
    <v t="r">86</v>
    <v t="r">87</v>
    <v t="r">88</v>
    <v t="r">89</v>
    <v t="e">#NULL!</v>
    <v t="r">90</v>
    <v t="r">91</v>
    <v t="r">92</v>
    <v t="r">93</v>
    <v t="r">94</v>
    <v t="r">95</v>
    <v t="r">96</v>
    <v t="r">97</v>
    <v t="r">98</v>
    <v t="r">99</v>
    <v t="r">100</v>
    <v t="r">101</v>
    <v t="r">102</v>
    <v t="r">103</v>
    <v t="r">104</v>
    <v t="r">105</v>
    <v t="r">106</v>
    <v t="r">107</v>
    <v t="r">108</v>
    <v t="r">109</v>
    <v t="r">110</v>
    <v t="r">111</v>
    <v t="r">112</v>
    <v t="r">113</v>
    <v t="r">114</v>
    <v t="r">115</v>
    <v t="r">116</v>
    <v t="r">117</v>
    <v t="r">118</v>
    <v t="r">119</v>
    <v t="r">120</v>
    <v t="r">121</v>
    <v t="r">122</v>
    <v t="r">123</v>
    <v t="r">124</v>
    <v t="r">125</v>
    <v t="r">126</v>
    <v t="r">127</v>
    <v t="r">128</v>
    <v t="r">129</v>
    <v t="r">130</v>
    <v t="r">131</v>
    <v t="i">2</v>
  </a>
</arrayData>
</file>

<file path=xl/richData/rdrichvalue.xml><?xml version="1.0" encoding="utf-8"?>
<rvData xmlns="http://schemas.microsoft.com/office/spreadsheetml/2017/richdata" count="134">
  <rv s="0">
    <v>0</v>
    <v>1</v>
    <v>0</v>
    <v>0</v>
  </rv>
  <rv s="0">
    <v>1</v>
    <v>1</v>
    <v>0</v>
    <v>0</v>
  </rv>
  <rv s="0">
    <v>2</v>
    <v>1</v>
    <v>0</v>
    <v>0</v>
  </rv>
  <rv s="0">
    <v>3</v>
    <v>1</v>
    <v>0</v>
    <v>0</v>
  </rv>
  <rv s="0">
    <v>4</v>
    <v>1</v>
    <v>0</v>
    <v>0</v>
  </rv>
  <rv s="0">
    <v>5</v>
    <v>1</v>
    <v>0</v>
    <v>0</v>
  </rv>
  <rv s="0">
    <v>6</v>
    <v>1</v>
    <v>0</v>
    <v>0</v>
  </rv>
  <rv s="0">
    <v>7</v>
    <v>1</v>
    <v>0</v>
    <v>0</v>
  </rv>
  <rv s="0">
    <v>8</v>
    <v>1</v>
    <v>0</v>
    <v>0</v>
  </rv>
  <rv s="0">
    <v>9</v>
    <v>1</v>
    <v>0</v>
    <v>0</v>
  </rv>
  <rv s="0">
    <v>10</v>
    <v>1</v>
    <v>0</v>
    <v>0</v>
  </rv>
  <rv s="0">
    <v>11</v>
    <v>1</v>
    <v>0</v>
    <v>0</v>
  </rv>
  <rv s="0">
    <v>12</v>
    <v>1</v>
    <v>0</v>
    <v>0</v>
  </rv>
  <rv s="0">
    <v>13</v>
    <v>1</v>
    <v>0</v>
    <v>0</v>
  </rv>
  <rv s="0">
    <v>14</v>
    <v>1</v>
    <v>0</v>
    <v>0</v>
  </rv>
  <rv s="0">
    <v>15</v>
    <v>1</v>
    <v>0</v>
    <v>0</v>
  </rv>
  <rv s="0">
    <v>16</v>
    <v>1</v>
    <v>0</v>
    <v>0</v>
  </rv>
  <rv s="0">
    <v>17</v>
    <v>1</v>
    <v>0</v>
    <v>0</v>
  </rv>
  <rv s="0">
    <v>18</v>
    <v>1</v>
    <v>0</v>
    <v>0</v>
  </rv>
  <rv s="0">
    <v>19</v>
    <v>1</v>
    <v>0</v>
    <v>0</v>
  </rv>
  <rv s="0">
    <v>20</v>
    <v>1</v>
    <v>0</v>
    <v>0</v>
  </rv>
  <rv s="0">
    <v>21</v>
    <v>1</v>
    <v>0</v>
    <v>0</v>
  </rv>
  <rv s="0">
    <v>22</v>
    <v>1</v>
    <v>0</v>
    <v>0</v>
  </rv>
  <rv s="1">
    <v>0</v>
    <v>5</v>
  </rv>
  <rv s="0">
    <v>23</v>
    <v>1</v>
    <v>0</v>
    <v>0</v>
  </rv>
  <rv s="0">
    <v>24</v>
    <v>1</v>
    <v>0</v>
    <v>0</v>
  </rv>
  <rv s="0">
    <v>25</v>
    <v>1</v>
    <v>0</v>
    <v>0</v>
  </rv>
  <rv s="0">
    <v>26</v>
    <v>1</v>
    <v>0</v>
    <v>0</v>
  </rv>
  <rv s="0">
    <v>27</v>
    <v>1</v>
    <v>0</v>
    <v>0</v>
  </rv>
  <rv s="0">
    <v>28</v>
    <v>1</v>
    <v>0</v>
    <v>0</v>
  </rv>
  <rv s="0">
    <v>29</v>
    <v>1</v>
    <v>0</v>
    <v>0</v>
  </rv>
  <rv s="0">
    <v>30</v>
    <v>1</v>
    <v>0</v>
    <v>0</v>
  </rv>
  <rv s="0">
    <v>31</v>
    <v>1</v>
    <v>0</v>
    <v>0</v>
  </rv>
  <rv s="0">
    <v>32</v>
    <v>1</v>
    <v>0</v>
    <v>0</v>
  </rv>
  <rv s="0">
    <v>33</v>
    <v>1</v>
    <v>0</v>
    <v>0</v>
  </rv>
  <rv s="0">
    <v>34</v>
    <v>1</v>
    <v>0</v>
    <v>0</v>
  </rv>
  <rv s="0">
    <v>35</v>
    <v>1</v>
    <v>0</v>
    <v>0</v>
  </rv>
  <rv s="0">
    <v>36</v>
    <v>1</v>
    <v>0</v>
    <v>0</v>
  </rv>
  <rv s="0">
    <v>37</v>
    <v>1</v>
    <v>0</v>
    <v>0</v>
  </rv>
  <rv s="0">
    <v>38</v>
    <v>1</v>
    <v>0</v>
    <v>0</v>
  </rv>
  <rv s="0">
    <v>39</v>
    <v>1</v>
    <v>0</v>
    <v>0</v>
  </rv>
  <rv s="0">
    <v>40</v>
    <v>1</v>
    <v>0</v>
    <v>0</v>
  </rv>
  <rv s="0">
    <v>41</v>
    <v>1</v>
    <v>0</v>
    <v>0</v>
  </rv>
  <rv s="0">
    <v>42</v>
    <v>1</v>
    <v>0</v>
    <v>0</v>
  </rv>
  <rv s="0">
    <v>43</v>
    <v>1</v>
    <v>0</v>
    <v>0</v>
  </rv>
  <rv s="0">
    <v>44</v>
    <v>1</v>
    <v>0</v>
    <v>0</v>
  </rv>
  <rv s="0">
    <v>45</v>
    <v>1</v>
    <v>0</v>
    <v>0</v>
  </rv>
  <rv s="0">
    <v>46</v>
    <v>1</v>
    <v>0</v>
    <v>0</v>
  </rv>
  <rv s="0">
    <v>47</v>
    <v>1</v>
    <v>0</v>
    <v>0</v>
  </rv>
  <rv s="0">
    <v>48</v>
    <v>1</v>
    <v>0</v>
    <v>0</v>
  </rv>
  <rv s="0">
    <v>49</v>
    <v>1</v>
    <v>0</v>
    <v>0</v>
  </rv>
  <rv s="0">
    <v>50</v>
    <v>1</v>
    <v>0</v>
    <v>0</v>
  </rv>
  <rv s="0">
    <v>51</v>
    <v>1</v>
    <v>0</v>
    <v>0</v>
  </rv>
  <rv s="0">
    <v>52</v>
    <v>1</v>
    <v>0</v>
    <v>0</v>
  </rv>
  <rv s="0">
    <v>53</v>
    <v>1</v>
    <v>0</v>
    <v>0</v>
  </rv>
  <rv s="0">
    <v>54</v>
    <v>1</v>
    <v>0</v>
    <v>0</v>
  </rv>
  <rv s="0">
    <v>55</v>
    <v>1</v>
    <v>0</v>
    <v>0</v>
  </rv>
  <rv s="0">
    <v>56</v>
    <v>1</v>
    <v>0</v>
    <v>0</v>
  </rv>
  <rv s="0">
    <v>57</v>
    <v>1</v>
    <v>0</v>
    <v>0</v>
  </rv>
  <rv s="0">
    <v>58</v>
    <v>1</v>
    <v>0</v>
    <v>0</v>
  </rv>
  <rv s="0">
    <v>59</v>
    <v>1</v>
    <v>0</v>
    <v>0</v>
  </rv>
  <rv s="0">
    <v>60</v>
    <v>1</v>
    <v>0</v>
    <v>0</v>
  </rv>
  <rv s="0">
    <v>61</v>
    <v>1</v>
    <v>0</v>
    <v>0</v>
  </rv>
  <rv s="0">
    <v>62</v>
    <v>1</v>
    <v>0</v>
    <v>0</v>
  </rv>
  <rv s="0">
    <v>63</v>
    <v>1</v>
    <v>0</v>
    <v>0</v>
  </rv>
  <rv s="0">
    <v>64</v>
    <v>1</v>
    <v>0</v>
    <v>0</v>
  </rv>
  <rv s="0">
    <v>0</v>
    <v>4</v>
    <v>0</v>
    <v>0</v>
  </rv>
  <rv s="0">
    <v>1</v>
    <v>4</v>
    <v>0</v>
    <v>0</v>
  </rv>
  <rv s="0">
    <v>2</v>
    <v>4</v>
    <v>0</v>
    <v>0</v>
  </rv>
  <rv s="0">
    <v>3</v>
    <v>4</v>
    <v>0</v>
    <v>0</v>
  </rv>
  <rv s="0">
    <v>4</v>
    <v>4</v>
    <v>0</v>
    <v>0</v>
  </rv>
  <rv s="0">
    <v>5</v>
    <v>4</v>
    <v>0</v>
    <v>0</v>
  </rv>
  <rv s="0">
    <v>6</v>
    <v>4</v>
    <v>0</v>
    <v>0</v>
  </rv>
  <rv s="0">
    <v>7</v>
    <v>4</v>
    <v>0</v>
    <v>0</v>
  </rv>
  <rv s="0">
    <v>8</v>
    <v>4</v>
    <v>0</v>
    <v>0</v>
  </rv>
  <rv s="0">
    <v>9</v>
    <v>4</v>
    <v>0</v>
    <v>0</v>
  </rv>
  <rv s="0">
    <v>10</v>
    <v>4</v>
    <v>0</v>
    <v>0</v>
  </rv>
  <rv s="0">
    <v>11</v>
    <v>4</v>
    <v>0</v>
    <v>0</v>
  </rv>
  <rv s="0">
    <v>12</v>
    <v>4</v>
    <v>0</v>
    <v>0</v>
  </rv>
  <rv s="0">
    <v>13</v>
    <v>4</v>
    <v>0</v>
    <v>0</v>
  </rv>
  <rv s="0">
    <v>14</v>
    <v>4</v>
    <v>0</v>
    <v>0</v>
  </rv>
  <rv s="0">
    <v>15</v>
    <v>4</v>
    <v>0</v>
    <v>0</v>
  </rv>
  <rv s="0">
    <v>16</v>
    <v>4</v>
    <v>0</v>
    <v>0</v>
  </rv>
  <rv s="0">
    <v>17</v>
    <v>4</v>
    <v>0</v>
    <v>0</v>
  </rv>
  <rv s="0">
    <v>18</v>
    <v>4</v>
    <v>0</v>
    <v>0</v>
  </rv>
  <rv s="0">
    <v>19</v>
    <v>4</v>
    <v>0</v>
    <v>0</v>
  </rv>
  <rv s="0">
    <v>20</v>
    <v>4</v>
    <v>0</v>
    <v>0</v>
  </rv>
  <rv s="0">
    <v>21</v>
    <v>4</v>
    <v>0</v>
    <v>0</v>
  </rv>
  <rv s="0">
    <v>22</v>
    <v>4</v>
    <v>0</v>
    <v>0</v>
  </rv>
  <rv s="1">
    <v>0</v>
    <v>4</v>
  </rv>
  <rv s="0">
    <v>23</v>
    <v>4</v>
    <v>0</v>
    <v>0</v>
  </rv>
  <rv s="0">
    <v>24</v>
    <v>4</v>
    <v>0</v>
    <v>0</v>
  </rv>
  <rv s="0">
    <v>25</v>
    <v>4</v>
    <v>0</v>
    <v>0</v>
  </rv>
  <rv s="0">
    <v>26</v>
    <v>4</v>
    <v>0</v>
    <v>0</v>
  </rv>
  <rv s="0">
    <v>27</v>
    <v>4</v>
    <v>0</v>
    <v>0</v>
  </rv>
  <rv s="0">
    <v>28</v>
    <v>4</v>
    <v>0</v>
    <v>0</v>
  </rv>
  <rv s="0">
    <v>29</v>
    <v>4</v>
    <v>0</v>
    <v>0</v>
  </rv>
  <rv s="0">
    <v>30</v>
    <v>4</v>
    <v>0</v>
    <v>0</v>
  </rv>
  <rv s="0">
    <v>31</v>
    <v>4</v>
    <v>0</v>
    <v>0</v>
  </rv>
  <rv s="0">
    <v>32</v>
    <v>4</v>
    <v>0</v>
    <v>0</v>
  </rv>
  <rv s="0">
    <v>33</v>
    <v>4</v>
    <v>0</v>
    <v>0</v>
  </rv>
  <rv s="0">
    <v>34</v>
    <v>4</v>
    <v>0</v>
    <v>0</v>
  </rv>
  <rv s="0">
    <v>35</v>
    <v>4</v>
    <v>0</v>
    <v>0</v>
  </rv>
  <rv s="0">
    <v>36</v>
    <v>4</v>
    <v>0</v>
    <v>0</v>
  </rv>
  <rv s="0">
    <v>37</v>
    <v>4</v>
    <v>0</v>
    <v>0</v>
  </rv>
  <rv s="0">
    <v>38</v>
    <v>4</v>
    <v>0</v>
    <v>0</v>
  </rv>
  <rv s="0">
    <v>39</v>
    <v>4</v>
    <v>0</v>
    <v>0</v>
  </rv>
  <rv s="0">
    <v>40</v>
    <v>4</v>
    <v>0</v>
    <v>0</v>
  </rv>
  <rv s="0">
    <v>41</v>
    <v>4</v>
    <v>0</v>
    <v>0</v>
  </rv>
  <rv s="0">
    <v>42</v>
    <v>4</v>
    <v>0</v>
    <v>0</v>
  </rv>
  <rv s="0">
    <v>43</v>
    <v>4</v>
    <v>0</v>
    <v>0</v>
  </rv>
  <rv s="0">
    <v>44</v>
    <v>4</v>
    <v>0</v>
    <v>0</v>
  </rv>
  <rv s="0">
    <v>45</v>
    <v>4</v>
    <v>0</v>
    <v>0</v>
  </rv>
  <rv s="0">
    <v>46</v>
    <v>4</v>
    <v>0</v>
    <v>0</v>
  </rv>
  <rv s="0">
    <v>47</v>
    <v>4</v>
    <v>0</v>
    <v>0</v>
  </rv>
  <rv s="0">
    <v>48</v>
    <v>4</v>
    <v>0</v>
    <v>0</v>
  </rv>
  <rv s="0">
    <v>49</v>
    <v>4</v>
    <v>0</v>
    <v>0</v>
  </rv>
  <rv s="0">
    <v>50</v>
    <v>4</v>
    <v>0</v>
    <v>0</v>
  </rv>
  <rv s="0">
    <v>51</v>
    <v>4</v>
    <v>0</v>
    <v>0</v>
  </rv>
  <rv s="0">
    <v>52</v>
    <v>4</v>
    <v>0</v>
    <v>0</v>
  </rv>
  <rv s="0">
    <v>53</v>
    <v>4</v>
    <v>0</v>
    <v>0</v>
  </rv>
  <rv s="0">
    <v>54</v>
    <v>4</v>
    <v>0</v>
    <v>0</v>
  </rv>
  <rv s="0">
    <v>55</v>
    <v>4</v>
    <v>0</v>
    <v>0</v>
  </rv>
  <rv s="0">
    <v>56</v>
    <v>4</v>
    <v>0</v>
    <v>0</v>
  </rv>
  <rv s="0">
    <v>57</v>
    <v>4</v>
    <v>0</v>
    <v>0</v>
  </rv>
  <rv s="0">
    <v>58</v>
    <v>4</v>
    <v>0</v>
    <v>0</v>
  </rv>
  <rv s="0">
    <v>59</v>
    <v>4</v>
    <v>0</v>
    <v>0</v>
  </rv>
  <rv s="0">
    <v>60</v>
    <v>4</v>
    <v>0</v>
    <v>0</v>
  </rv>
  <rv s="0">
    <v>61</v>
    <v>4</v>
    <v>0</v>
    <v>0</v>
  </rv>
  <rv s="0">
    <v>62</v>
    <v>4</v>
    <v>0</v>
    <v>0</v>
  </rv>
  <rv s="0">
    <v>63</v>
    <v>4</v>
    <v>0</v>
    <v>0</v>
  </rv>
  <rv s="0">
    <v>64</v>
    <v>4</v>
    <v>0</v>
    <v>0</v>
  </rv>
  <rv s="2">
    <v>0</v>
  </rv>
  <rv s="3">
    <v>{97AD9EDE-DFE2-4140-AE78-15F57ACD4AF2}</v>
    <v>0</v>
    <v>0</v>
    <v>132</v>
  </rv>
</rvData>
</file>

<file path=xl/richData/rdrichvaluestructure.xml><?xml version="1.0" encoding="utf-8"?>
<rvStructures xmlns="http://schemas.microsoft.com/office/spreadsheetml/2017/richdata" count="4">
  <s t="_webimage">
    <k n="WebImageIdentifier" t="i"/>
    <k n="CalcOrigin" t="i"/>
    <k n="ComputedImage" t="b"/>
    <k n="ImageSizing" t="i"/>
  </s>
  <s t="_localImage">
    <k n="_rvRel:LocalImageIdentifier" t="i"/>
    <k n="CalcOrigin" t="i"/>
  </s>
  <s t="_array">
    <k n="array" t="a"/>
  </s>
  <s t="_datasourcecontainer">
    <k n="%XLUID" t="s"/>
    <k n="_CRID" t="i"/>
    <k n="_Display" t="spb"/>
    <k n="Image" t="r"/>
  </s>
</rvStructures>
</file>

<file path=xl/richData/rdsupportingpropertybag.xml><?xml version="1.0" encoding="utf-8"?>
<supportingPropertyBags xmlns="http://schemas.microsoft.com/office/spreadsheetml/2017/richdata2">
  <spbArrays count="1">
    <a count="4">
      <v t="s">Image</v>
      <v t="s">_CRID</v>
      <v t="s">%XLUID</v>
      <v t="s">_Display</v>
    </a>
  </spbArrays>
  <spbData count="1">
    <spb s="0">
      <v>0</v>
    </spb>
  </spbData>
</supportingPropertyBags>
</file>

<file path=xl/richData/rdsupportingpropertybagstructure.xml><?xml version="1.0" encoding="utf-8"?>
<spbStructures xmlns="http://schemas.microsoft.com/office/spreadsheetml/2017/richdata2" count="1">
  <s>
    <k n="^Order" t="spba"/>
  </s>
</spb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79310-5D24-4896-9223-B68F7E52259F}">
  <dimension ref="A3:F87"/>
  <sheetViews>
    <sheetView workbookViewId="0">
      <selection activeCell="K21" sqref="K21"/>
    </sheetView>
  </sheetViews>
  <sheetFormatPr defaultRowHeight="15" x14ac:dyDescent="0.25"/>
  <cols>
    <col min="1" max="1" width="50.5703125" bestFit="1" customWidth="1"/>
    <col min="2" max="2" width="12.140625" bestFit="1" customWidth="1"/>
    <col min="3" max="3" width="12.7109375" bestFit="1" customWidth="1"/>
    <col min="4" max="4" width="9.140625" style="15" bestFit="1" customWidth="1"/>
    <col min="5" max="5" width="14" bestFit="1" customWidth="1"/>
    <col min="6" max="6" width="18.5703125" bestFit="1" customWidth="1"/>
  </cols>
  <sheetData>
    <row r="3" spans="1:6" x14ac:dyDescent="0.25">
      <c r="A3" s="11" t="s">
        <v>191</v>
      </c>
      <c r="B3" t="s">
        <v>198</v>
      </c>
      <c r="C3" t="s">
        <v>194</v>
      </c>
      <c r="D3" s="15" t="s">
        <v>195</v>
      </c>
      <c r="E3" s="19" t="s">
        <v>197</v>
      </c>
      <c r="F3" s="15" t="s">
        <v>196</v>
      </c>
    </row>
    <row r="4" spans="1:6" x14ac:dyDescent="0.25">
      <c r="A4" s="12" t="s">
        <v>184</v>
      </c>
      <c r="B4" s="14">
        <v>4418</v>
      </c>
      <c r="C4" s="15">
        <v>98580.24</v>
      </c>
      <c r="D4" s="15">
        <v>22.313318243549119</v>
      </c>
      <c r="E4" s="15">
        <v>11876.566000000001</v>
      </c>
      <c r="F4" s="15">
        <v>2.6882222725215033</v>
      </c>
    </row>
    <row r="5" spans="1:6" x14ac:dyDescent="0.25">
      <c r="A5" s="12" t="s">
        <v>178</v>
      </c>
      <c r="B5" s="14">
        <v>45651</v>
      </c>
      <c r="C5" s="15">
        <v>1042192.8699999998</v>
      </c>
      <c r="D5" s="15">
        <v>22.829573722371904</v>
      </c>
      <c r="E5" s="15">
        <v>228892.95800000004</v>
      </c>
      <c r="F5" s="15">
        <v>5.0139746774440876</v>
      </c>
    </row>
    <row r="6" spans="1:6" x14ac:dyDescent="0.25">
      <c r="A6" s="12" t="s">
        <v>179</v>
      </c>
      <c r="B6" s="14">
        <v>167</v>
      </c>
      <c r="C6" s="15">
        <v>22000</v>
      </c>
      <c r="D6" s="15">
        <v>131.73652694610777</v>
      </c>
      <c r="E6" s="15">
        <v>21795.65</v>
      </c>
      <c r="F6" s="15">
        <v>130.51287425149701</v>
      </c>
    </row>
    <row r="7" spans="1:6" x14ac:dyDescent="0.25">
      <c r="A7" s="12" t="s">
        <v>180</v>
      </c>
      <c r="B7" s="14">
        <v>18608</v>
      </c>
      <c r="C7" s="15">
        <v>111461.92000000001</v>
      </c>
      <c r="D7" s="15">
        <v>5.9900000000000011</v>
      </c>
      <c r="E7" s="15">
        <v>19538.400000000001</v>
      </c>
      <c r="F7" s="15">
        <v>1.05</v>
      </c>
    </row>
    <row r="8" spans="1:6" x14ac:dyDescent="0.25">
      <c r="A8" s="12" t="s">
        <v>181</v>
      </c>
      <c r="B8" s="14">
        <v>6242</v>
      </c>
      <c r="C8" s="15">
        <v>74917.36</v>
      </c>
      <c r="D8" s="15">
        <v>12.002140339634732</v>
      </c>
      <c r="E8" s="15">
        <v>14006.800000000001</v>
      </c>
      <c r="F8" s="15">
        <v>2.2439602691445053</v>
      </c>
    </row>
    <row r="9" spans="1:6" x14ac:dyDescent="0.25">
      <c r="A9" s="12" t="s">
        <v>192</v>
      </c>
      <c r="B9" s="14">
        <v>75086</v>
      </c>
      <c r="C9" s="15">
        <v>1349152.39</v>
      </c>
      <c r="D9" s="15">
        <v>17.96809511759848</v>
      </c>
      <c r="E9" s="15">
        <v>296110.37400000007</v>
      </c>
      <c r="F9" s="15">
        <v>3.94361630663506</v>
      </c>
    </row>
    <row r="10" spans="1:6" x14ac:dyDescent="0.25">
      <c r="D10"/>
    </row>
    <row r="11" spans="1:6" x14ac:dyDescent="0.25">
      <c r="D11"/>
    </row>
    <row r="14" spans="1:6" x14ac:dyDescent="0.25">
      <c r="A14" s="11" t="s">
        <v>191</v>
      </c>
      <c r="B14" t="s">
        <v>198</v>
      </c>
      <c r="C14" t="s">
        <v>194</v>
      </c>
      <c r="D14" s="15" t="s">
        <v>195</v>
      </c>
      <c r="E14" s="19" t="s">
        <v>197</v>
      </c>
      <c r="F14" s="15" t="s">
        <v>196</v>
      </c>
    </row>
    <row r="15" spans="1:6" x14ac:dyDescent="0.25">
      <c r="A15" s="12" t="s">
        <v>184</v>
      </c>
      <c r="B15" s="14">
        <v>4418</v>
      </c>
      <c r="C15" s="15">
        <v>98580.239999999991</v>
      </c>
      <c r="D15" s="15">
        <v>22.313318243549116</v>
      </c>
      <c r="E15" s="15">
        <v>11876.566000000001</v>
      </c>
      <c r="F15" s="15">
        <v>2.6882222725215033</v>
      </c>
    </row>
    <row r="16" spans="1:6" x14ac:dyDescent="0.25">
      <c r="A16" s="13" t="s">
        <v>156</v>
      </c>
      <c r="B16" s="14">
        <v>2161</v>
      </c>
      <c r="C16" s="15">
        <v>47542</v>
      </c>
      <c r="D16" s="15">
        <v>22</v>
      </c>
      <c r="E16" s="15">
        <v>4905.47</v>
      </c>
      <c r="F16" s="15">
        <v>2.27</v>
      </c>
    </row>
    <row r="17" spans="1:6" x14ac:dyDescent="0.25">
      <c r="A17" s="13" t="s">
        <v>149</v>
      </c>
      <c r="B17" s="14">
        <v>1364</v>
      </c>
      <c r="C17" s="15">
        <v>40920</v>
      </c>
      <c r="D17" s="15">
        <v>30</v>
      </c>
      <c r="E17" s="15">
        <v>5491.4639999999999</v>
      </c>
      <c r="F17" s="15">
        <v>4.0259999999999998</v>
      </c>
    </row>
    <row r="18" spans="1:6" x14ac:dyDescent="0.25">
      <c r="A18" s="13" t="s">
        <v>167</v>
      </c>
      <c r="B18" s="14">
        <v>267</v>
      </c>
      <c r="C18" s="15">
        <v>5874</v>
      </c>
      <c r="D18" s="15">
        <v>22</v>
      </c>
      <c r="E18" s="15">
        <v>606.09</v>
      </c>
      <c r="F18" s="15">
        <v>2.27</v>
      </c>
    </row>
    <row r="19" spans="1:6" x14ac:dyDescent="0.25">
      <c r="A19" s="13" t="s">
        <v>168</v>
      </c>
      <c r="B19" s="14">
        <v>593</v>
      </c>
      <c r="C19" s="15">
        <v>3848.57</v>
      </c>
      <c r="D19" s="15">
        <v>6.49</v>
      </c>
      <c r="E19" s="15">
        <v>842.06</v>
      </c>
      <c r="F19" s="15">
        <v>1.42</v>
      </c>
    </row>
    <row r="20" spans="1:6" x14ac:dyDescent="0.25">
      <c r="A20" s="13" t="s">
        <v>172</v>
      </c>
      <c r="B20" s="14">
        <v>33</v>
      </c>
      <c r="C20" s="15">
        <v>395.67</v>
      </c>
      <c r="D20" s="15">
        <v>11.99</v>
      </c>
      <c r="E20" s="15">
        <v>31.481999999999999</v>
      </c>
      <c r="F20" s="15">
        <v>0.95399999999999996</v>
      </c>
    </row>
    <row r="21" spans="1:6" x14ac:dyDescent="0.25">
      <c r="A21" s="12" t="s">
        <v>178</v>
      </c>
      <c r="B21" s="14">
        <v>45651</v>
      </c>
      <c r="C21" s="15">
        <v>1042192.8699999999</v>
      </c>
      <c r="D21" s="15">
        <v>22.829573722371908</v>
      </c>
      <c r="E21" s="15">
        <v>228892.95799999998</v>
      </c>
      <c r="F21" s="15">
        <v>5.0139746774440885</v>
      </c>
    </row>
    <row r="22" spans="1:6" x14ac:dyDescent="0.25">
      <c r="A22" s="13" t="s">
        <v>142</v>
      </c>
      <c r="B22" s="14">
        <v>5593</v>
      </c>
      <c r="C22" s="15">
        <v>307615</v>
      </c>
      <c r="D22" s="15">
        <v>55</v>
      </c>
      <c r="E22" s="15">
        <v>59677.31</v>
      </c>
      <c r="F22" s="15">
        <v>10.67</v>
      </c>
    </row>
    <row r="23" spans="1:6" x14ac:dyDescent="0.25">
      <c r="A23" s="13" t="s">
        <v>151</v>
      </c>
      <c r="B23" s="14">
        <v>11516</v>
      </c>
      <c r="C23" s="15">
        <v>154643.78999999998</v>
      </c>
      <c r="D23" s="15">
        <v>13.4286028134769</v>
      </c>
      <c r="E23" s="15">
        <v>31256.09</v>
      </c>
      <c r="F23" s="15">
        <v>2.7141446682876</v>
      </c>
    </row>
    <row r="24" spans="1:6" x14ac:dyDescent="0.25">
      <c r="A24" s="13" t="s">
        <v>144</v>
      </c>
      <c r="B24" s="14">
        <v>7057</v>
      </c>
      <c r="C24" s="15">
        <v>140208.43</v>
      </c>
      <c r="D24" s="15">
        <v>19.867993481649425</v>
      </c>
      <c r="E24" s="15">
        <v>49294.593999999997</v>
      </c>
      <c r="F24" s="15">
        <v>6.9852053280430777</v>
      </c>
    </row>
    <row r="25" spans="1:6" x14ac:dyDescent="0.25">
      <c r="A25" s="13" t="s">
        <v>147</v>
      </c>
      <c r="B25" s="14">
        <v>2867</v>
      </c>
      <c r="C25" s="15">
        <v>73108.5</v>
      </c>
      <c r="D25" s="15">
        <v>25.5</v>
      </c>
      <c r="E25" s="15">
        <v>15014.28</v>
      </c>
      <c r="F25" s="15">
        <v>5.2369305894663416</v>
      </c>
    </row>
    <row r="26" spans="1:6" x14ac:dyDescent="0.25">
      <c r="A26" s="13" t="s">
        <v>143</v>
      </c>
      <c r="B26" s="14">
        <v>2492</v>
      </c>
      <c r="C26" s="15">
        <v>57291.079999999994</v>
      </c>
      <c r="D26" s="15">
        <v>22.99</v>
      </c>
      <c r="E26" s="15">
        <v>13556.480000000001</v>
      </c>
      <c r="F26" s="15">
        <v>5.44</v>
      </c>
    </row>
    <row r="27" spans="1:6" x14ac:dyDescent="0.25">
      <c r="A27" s="13" t="s">
        <v>148</v>
      </c>
      <c r="B27" s="14">
        <v>1423</v>
      </c>
      <c r="C27" s="15">
        <v>56920</v>
      </c>
      <c r="D27" s="15">
        <v>40</v>
      </c>
      <c r="E27" s="15">
        <v>10032.15</v>
      </c>
      <c r="F27" s="15">
        <v>7.05</v>
      </c>
    </row>
    <row r="28" spans="1:6" x14ac:dyDescent="0.25">
      <c r="A28" s="13" t="s">
        <v>159</v>
      </c>
      <c r="B28" s="14">
        <v>2929</v>
      </c>
      <c r="C28" s="15">
        <v>38047.710000000006</v>
      </c>
      <c r="D28" s="15">
        <v>12.990000000000002</v>
      </c>
      <c r="E28" s="15">
        <v>5149.1819999999998</v>
      </c>
      <c r="F28" s="15">
        <v>1.758</v>
      </c>
    </row>
    <row r="29" spans="1:6" x14ac:dyDescent="0.25">
      <c r="A29" s="13" t="s">
        <v>146</v>
      </c>
      <c r="B29" s="14">
        <v>1224</v>
      </c>
      <c r="C29" s="15">
        <v>37319.759999999995</v>
      </c>
      <c r="D29" s="15">
        <v>30.489999999999995</v>
      </c>
      <c r="E29" s="15">
        <v>9339.119999999999</v>
      </c>
      <c r="F29" s="15">
        <v>7.629999999999999</v>
      </c>
    </row>
    <row r="30" spans="1:6" x14ac:dyDescent="0.25">
      <c r="A30" s="13" t="s">
        <v>150</v>
      </c>
      <c r="B30" s="14">
        <v>2915</v>
      </c>
      <c r="C30" s="15">
        <v>36408.35</v>
      </c>
      <c r="D30" s="15">
        <v>12.49</v>
      </c>
      <c r="E30" s="15">
        <v>6704.4999999999991</v>
      </c>
      <c r="F30" s="15">
        <v>2.2999999999999998</v>
      </c>
    </row>
    <row r="31" spans="1:6" x14ac:dyDescent="0.25">
      <c r="A31" s="13" t="s">
        <v>153</v>
      </c>
      <c r="B31" s="14">
        <v>1849</v>
      </c>
      <c r="C31" s="15">
        <v>29584</v>
      </c>
      <c r="D31" s="15">
        <v>16</v>
      </c>
      <c r="E31" s="15">
        <v>5390.27</v>
      </c>
      <c r="F31" s="15">
        <v>2.9152352623039484</v>
      </c>
    </row>
    <row r="32" spans="1:6" x14ac:dyDescent="0.25">
      <c r="A32" s="13" t="s">
        <v>161</v>
      </c>
      <c r="B32" s="14">
        <v>1220</v>
      </c>
      <c r="C32" s="15">
        <v>24400</v>
      </c>
      <c r="D32" s="15">
        <v>20</v>
      </c>
      <c r="E32" s="15">
        <v>4501.7999999999993</v>
      </c>
      <c r="F32" s="15">
        <v>3.6899999999999995</v>
      </c>
    </row>
    <row r="33" spans="1:6" x14ac:dyDescent="0.25">
      <c r="A33" s="13" t="s">
        <v>157</v>
      </c>
      <c r="B33" s="14">
        <v>944</v>
      </c>
      <c r="C33" s="15">
        <v>20525.599999999999</v>
      </c>
      <c r="D33" s="15">
        <v>21.743220338983051</v>
      </c>
      <c r="E33" s="15">
        <v>4295.9040000000005</v>
      </c>
      <c r="F33" s="15">
        <v>4.5507457627118653</v>
      </c>
    </row>
    <row r="34" spans="1:6" x14ac:dyDescent="0.25">
      <c r="A34" s="13" t="s">
        <v>163</v>
      </c>
      <c r="B34" s="14">
        <v>780</v>
      </c>
      <c r="C34" s="15">
        <v>15592.199999999999</v>
      </c>
      <c r="D34" s="15">
        <v>19.989999999999998</v>
      </c>
      <c r="E34" s="15">
        <v>4750.2</v>
      </c>
      <c r="F34" s="15">
        <v>6.09</v>
      </c>
    </row>
    <row r="35" spans="1:6" x14ac:dyDescent="0.25">
      <c r="A35" s="13" t="s">
        <v>158</v>
      </c>
      <c r="B35" s="14">
        <v>922</v>
      </c>
      <c r="C35" s="15">
        <v>14742.78</v>
      </c>
      <c r="D35" s="15">
        <v>15.99</v>
      </c>
      <c r="E35" s="15">
        <v>2085.5639999999999</v>
      </c>
      <c r="F35" s="15">
        <v>2.262</v>
      </c>
    </row>
    <row r="36" spans="1:6" x14ac:dyDescent="0.25">
      <c r="A36" s="13" t="s">
        <v>160</v>
      </c>
      <c r="B36" s="14">
        <v>402</v>
      </c>
      <c r="C36" s="15">
        <v>7633.98</v>
      </c>
      <c r="D36" s="15">
        <v>18.989999999999998</v>
      </c>
      <c r="E36" s="15">
        <v>1873.3200000000002</v>
      </c>
      <c r="F36" s="15">
        <v>4.66</v>
      </c>
    </row>
    <row r="37" spans="1:6" x14ac:dyDescent="0.25">
      <c r="A37" s="13" t="s">
        <v>169</v>
      </c>
      <c r="B37" s="14">
        <v>499</v>
      </c>
      <c r="C37" s="15">
        <v>6981.01</v>
      </c>
      <c r="D37" s="15">
        <v>13.99</v>
      </c>
      <c r="E37" s="15">
        <v>1936.12</v>
      </c>
      <c r="F37" s="15">
        <v>3.88</v>
      </c>
    </row>
    <row r="38" spans="1:6" x14ac:dyDescent="0.25">
      <c r="A38" s="13" t="s">
        <v>145</v>
      </c>
      <c r="B38" s="14">
        <v>191</v>
      </c>
      <c r="C38" s="15">
        <v>5921</v>
      </c>
      <c r="D38" s="15">
        <v>31</v>
      </c>
      <c r="E38" s="15">
        <v>1195.6599999999999</v>
      </c>
      <c r="F38" s="15">
        <v>6.2599999999999989</v>
      </c>
    </row>
    <row r="39" spans="1:6" x14ac:dyDescent="0.25">
      <c r="A39" s="13" t="s">
        <v>152</v>
      </c>
      <c r="B39" s="14">
        <v>145</v>
      </c>
      <c r="C39" s="15">
        <v>4930</v>
      </c>
      <c r="D39" s="15">
        <v>34</v>
      </c>
      <c r="E39" s="15">
        <v>913.5</v>
      </c>
      <c r="F39" s="15">
        <v>6.3</v>
      </c>
    </row>
    <row r="40" spans="1:6" x14ac:dyDescent="0.25">
      <c r="A40" s="13" t="s">
        <v>166</v>
      </c>
      <c r="B40" s="14">
        <v>389</v>
      </c>
      <c r="C40" s="15">
        <v>4275.1099999999997</v>
      </c>
      <c r="D40" s="15">
        <v>10.989999999999998</v>
      </c>
      <c r="E40" s="15">
        <v>564.04999999999995</v>
      </c>
      <c r="F40" s="15">
        <v>1.45</v>
      </c>
    </row>
    <row r="41" spans="1:6" x14ac:dyDescent="0.25">
      <c r="A41" s="13" t="s">
        <v>165</v>
      </c>
      <c r="B41" s="14">
        <v>200</v>
      </c>
      <c r="C41" s="15">
        <v>4000</v>
      </c>
      <c r="D41" s="15">
        <v>20</v>
      </c>
      <c r="E41" s="15">
        <v>860</v>
      </c>
      <c r="F41" s="15">
        <v>4.3</v>
      </c>
    </row>
    <row r="42" spans="1:6" x14ac:dyDescent="0.25">
      <c r="A42" s="13" t="s">
        <v>170</v>
      </c>
      <c r="B42" s="14">
        <v>86</v>
      </c>
      <c r="C42" s="15">
        <v>1891.1399999999999</v>
      </c>
      <c r="D42" s="15">
        <v>21.99</v>
      </c>
      <c r="E42" s="15">
        <v>474.71999999999997</v>
      </c>
      <c r="F42" s="15">
        <v>5.52</v>
      </c>
    </row>
    <row r="43" spans="1:6" x14ac:dyDescent="0.25">
      <c r="A43" s="13" t="s">
        <v>171</v>
      </c>
      <c r="B43" s="14">
        <v>7</v>
      </c>
      <c r="C43" s="15">
        <v>122.42999999999999</v>
      </c>
      <c r="D43" s="15">
        <v>17.489999999999998</v>
      </c>
      <c r="E43" s="15">
        <v>22.553999999999998</v>
      </c>
      <c r="F43" s="15">
        <v>3.222</v>
      </c>
    </row>
    <row r="44" spans="1:6" x14ac:dyDescent="0.25">
      <c r="A44" s="13" t="s">
        <v>162</v>
      </c>
      <c r="B44" s="14">
        <v>1</v>
      </c>
      <c r="C44" s="15">
        <v>31</v>
      </c>
      <c r="D44" s="15">
        <v>31</v>
      </c>
      <c r="E44" s="15">
        <v>5.59</v>
      </c>
      <c r="F44" s="15">
        <v>5.59</v>
      </c>
    </row>
    <row r="45" spans="1:6" x14ac:dyDescent="0.25">
      <c r="A45" s="12" t="s">
        <v>179</v>
      </c>
      <c r="B45" s="14">
        <v>167</v>
      </c>
      <c r="C45" s="15">
        <v>22000</v>
      </c>
      <c r="D45" s="15">
        <v>131.73652694610777</v>
      </c>
      <c r="E45" s="15">
        <v>21795.65</v>
      </c>
      <c r="F45" s="15">
        <v>130.51287425149701</v>
      </c>
    </row>
    <row r="46" spans="1:6" x14ac:dyDescent="0.25">
      <c r="A46" s="13" t="s">
        <v>84</v>
      </c>
      <c r="B46" s="14">
        <v>167</v>
      </c>
      <c r="C46" s="15">
        <v>22000</v>
      </c>
      <c r="D46" s="15">
        <v>131.73652694610777</v>
      </c>
      <c r="E46" s="15">
        <v>21795.65</v>
      </c>
      <c r="F46" s="15">
        <v>130.51287425149701</v>
      </c>
    </row>
    <row r="47" spans="1:6" x14ac:dyDescent="0.25">
      <c r="A47" s="12" t="s">
        <v>180</v>
      </c>
      <c r="B47" s="14">
        <v>18608</v>
      </c>
      <c r="C47" s="15">
        <v>111461.92000000001</v>
      </c>
      <c r="D47" s="15">
        <v>5.9900000000000011</v>
      </c>
      <c r="E47" s="15">
        <v>19538.400000000001</v>
      </c>
      <c r="F47" s="15">
        <v>1.05</v>
      </c>
    </row>
    <row r="48" spans="1:6" x14ac:dyDescent="0.25">
      <c r="A48" s="13" t="s">
        <v>173</v>
      </c>
      <c r="B48" s="14">
        <v>18608</v>
      </c>
      <c r="C48" s="15">
        <v>111461.92000000001</v>
      </c>
      <c r="D48" s="15">
        <v>5.9900000000000011</v>
      </c>
      <c r="E48" s="15">
        <v>19538.400000000001</v>
      </c>
      <c r="F48" s="15">
        <v>1.05</v>
      </c>
    </row>
    <row r="49" spans="1:6" x14ac:dyDescent="0.25">
      <c r="A49" s="12" t="s">
        <v>181</v>
      </c>
      <c r="B49" s="14">
        <v>6242</v>
      </c>
      <c r="C49" s="15">
        <v>74917.36</v>
      </c>
      <c r="D49" s="15">
        <v>12.002140339634732</v>
      </c>
      <c r="E49" s="15">
        <v>14006.8</v>
      </c>
      <c r="F49" s="15">
        <v>2.2439602691445049</v>
      </c>
    </row>
    <row r="50" spans="1:6" x14ac:dyDescent="0.25">
      <c r="A50" s="13" t="s">
        <v>154</v>
      </c>
      <c r="B50" s="14">
        <v>3766</v>
      </c>
      <c r="C50" s="15">
        <v>35670.620000000003</v>
      </c>
      <c r="D50" s="15">
        <v>9.4717525225703678</v>
      </c>
      <c r="E50" s="15">
        <v>6425.1600000000008</v>
      </c>
      <c r="F50" s="15">
        <v>1.706096654275093</v>
      </c>
    </row>
    <row r="51" spans="1:6" x14ac:dyDescent="0.25">
      <c r="A51" s="13" t="s">
        <v>150</v>
      </c>
      <c r="B51" s="14">
        <v>2129</v>
      </c>
      <c r="C51" s="15">
        <v>26591.21</v>
      </c>
      <c r="D51" s="15">
        <v>12.49</v>
      </c>
      <c r="E51" s="15">
        <v>3959.94</v>
      </c>
      <c r="F51" s="15">
        <v>1.86</v>
      </c>
    </row>
    <row r="52" spans="1:6" x14ac:dyDescent="0.25">
      <c r="A52" s="13" t="s">
        <v>155</v>
      </c>
      <c r="B52" s="14">
        <v>250</v>
      </c>
      <c r="C52" s="15">
        <v>11250</v>
      </c>
      <c r="D52" s="15">
        <v>45</v>
      </c>
      <c r="E52" s="15">
        <v>3272.5</v>
      </c>
      <c r="F52" s="15">
        <v>13.09</v>
      </c>
    </row>
    <row r="53" spans="1:6" x14ac:dyDescent="0.25">
      <c r="A53" s="13" t="s">
        <v>164</v>
      </c>
      <c r="B53" s="14">
        <v>97</v>
      </c>
      <c r="C53" s="15">
        <v>1405.53</v>
      </c>
      <c r="D53" s="15">
        <v>14.49</v>
      </c>
      <c r="E53" s="15">
        <v>349.2</v>
      </c>
      <c r="F53" s="15">
        <v>3.6</v>
      </c>
    </row>
    <row r="54" spans="1:6" x14ac:dyDescent="0.25">
      <c r="A54" s="12" t="s">
        <v>192</v>
      </c>
      <c r="B54" s="14">
        <v>75086</v>
      </c>
      <c r="C54" s="15">
        <v>1349152.39</v>
      </c>
      <c r="D54" s="15">
        <v>17.968095117598484</v>
      </c>
      <c r="E54" s="15">
        <v>296110.37400000001</v>
      </c>
      <c r="F54" s="15">
        <v>3.94361630663506</v>
      </c>
    </row>
    <row r="55" spans="1:6" x14ac:dyDescent="0.25">
      <c r="D55"/>
    </row>
    <row r="56" spans="1:6" x14ac:dyDescent="0.25">
      <c r="D56"/>
    </row>
    <row r="57" spans="1:6" x14ac:dyDescent="0.25">
      <c r="D57"/>
    </row>
    <row r="58" spans="1:6" x14ac:dyDescent="0.25">
      <c r="D58"/>
    </row>
    <row r="59" spans="1:6" x14ac:dyDescent="0.25">
      <c r="D59"/>
    </row>
    <row r="60" spans="1:6" x14ac:dyDescent="0.25">
      <c r="D60"/>
    </row>
    <row r="61" spans="1:6" x14ac:dyDescent="0.25">
      <c r="D61"/>
    </row>
    <row r="62" spans="1:6" x14ac:dyDescent="0.25">
      <c r="D62"/>
    </row>
    <row r="63" spans="1:6" x14ac:dyDescent="0.25">
      <c r="D63"/>
    </row>
    <row r="64" spans="1:6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D56BE-4F46-47E0-94B7-DA4C29CA7A59}">
  <dimension ref="A1:X69"/>
  <sheetViews>
    <sheetView tabSelected="1" zoomScale="80" zoomScaleNormal="80" workbookViewId="0">
      <pane xSplit="5" ySplit="2" topLeftCell="F3" activePane="bottomRight" state="frozen"/>
      <selection pane="topRight" activeCell="E1" sqref="E1"/>
      <selection pane="bottomLeft" activeCell="A3" sqref="A3"/>
      <selection pane="bottomRight" activeCell="I7" sqref="I7"/>
    </sheetView>
  </sheetViews>
  <sheetFormatPr defaultColWidth="8.7109375" defaultRowHeight="64.5" customHeight="1" x14ac:dyDescent="0.25"/>
  <cols>
    <col min="1" max="1" width="12.28515625" style="1" customWidth="1"/>
    <col min="2" max="2" width="14.85546875" style="1" bestFit="1" customWidth="1"/>
    <col min="3" max="3" width="15.42578125" style="1" bestFit="1" customWidth="1"/>
    <col min="4" max="4" width="13.140625" style="1" bestFit="1" customWidth="1"/>
    <col min="5" max="5" width="13" style="10" customWidth="1"/>
    <col min="6" max="6" width="27.85546875" style="10" customWidth="1"/>
    <col min="7" max="7" width="22.42578125" style="1" bestFit="1" customWidth="1"/>
    <col min="8" max="8" width="14.85546875" style="1" bestFit="1" customWidth="1"/>
    <col min="9" max="9" width="17" style="10" customWidth="1"/>
    <col min="10" max="10" width="14.28515625" style="10" customWidth="1"/>
    <col min="11" max="11" width="18.85546875" style="1" customWidth="1"/>
    <col min="12" max="12" width="15" style="1" bestFit="1" customWidth="1"/>
    <col min="13" max="13" width="15.140625" style="1" customWidth="1"/>
    <col min="14" max="14" width="14.85546875" style="5" customWidth="1"/>
    <col min="15" max="16" width="11.42578125" style="1" customWidth="1"/>
    <col min="17" max="17" width="11.28515625" style="1" customWidth="1"/>
    <col min="18" max="18" width="11.5703125" style="18" bestFit="1" customWidth="1"/>
    <col min="19" max="19" width="10" style="22" customWidth="1"/>
    <col min="20" max="20" width="15.7109375" style="8" bestFit="1" customWidth="1"/>
    <col min="21" max="21" width="9.42578125" style="20" customWidth="1"/>
    <col min="22" max="22" width="11.5703125" style="1" bestFit="1" customWidth="1"/>
    <col min="23" max="23" width="10.140625" style="1" bestFit="1" customWidth="1"/>
    <col min="24" max="16384" width="8.7109375" style="1"/>
  </cols>
  <sheetData>
    <row r="1" spans="1:24" ht="15" x14ac:dyDescent="0.25">
      <c r="P1" s="16">
        <f>SUM(P3:P69)</f>
        <v>1523.7221915576968</v>
      </c>
      <c r="R1" s="16">
        <f>SUM(R3:R69)</f>
        <v>75086</v>
      </c>
      <c r="S1" s="27"/>
      <c r="T1" s="2">
        <f>SUM(T3:T69)</f>
        <v>1349152.3899999997</v>
      </c>
      <c r="U1" s="26">
        <f>V1/R1</f>
        <v>3.9436163066350596</v>
      </c>
      <c r="V1" s="2">
        <f>SUM(V3:V69)</f>
        <v>296110.37400000007</v>
      </c>
    </row>
    <row r="2" spans="1:24" s="10" customFormat="1" ht="42.75" x14ac:dyDescent="0.25">
      <c r="A2" s="3" t="s">
        <v>0</v>
      </c>
      <c r="B2" s="3" t="s">
        <v>5</v>
      </c>
      <c r="C2" s="3" t="s">
        <v>140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7" t="s">
        <v>141</v>
      </c>
      <c r="O2" s="4" t="s">
        <v>11</v>
      </c>
      <c r="P2" s="4" t="s">
        <v>199</v>
      </c>
      <c r="Q2" s="3" t="s">
        <v>12</v>
      </c>
      <c r="R2" s="3" t="s">
        <v>13</v>
      </c>
      <c r="S2" s="23" t="s">
        <v>14</v>
      </c>
      <c r="T2" s="9" t="s">
        <v>15</v>
      </c>
      <c r="U2" s="24" t="s">
        <v>16</v>
      </c>
      <c r="V2" s="3" t="s">
        <v>17</v>
      </c>
    </row>
    <row r="3" spans="1:24" ht="64.5" customHeight="1" x14ac:dyDescent="0.25">
      <c r="A3" s="1" t="e" vm="1">
        <f t="shared" ref="A3:A15" si="0">_xlfn.IMAGE("https://ccoiblob1.blob.core.windows.net/ccois/"&amp;H3&amp;".jpg")</f>
        <v>#VALUE!</v>
      </c>
      <c r="B3" s="5">
        <v>15387001000</v>
      </c>
      <c r="C3" s="1" t="s">
        <v>178</v>
      </c>
      <c r="D3" s="1" t="s">
        <v>175</v>
      </c>
      <c r="E3" s="10" t="s">
        <v>178</v>
      </c>
      <c r="F3" s="10" t="s">
        <v>56</v>
      </c>
      <c r="G3" s="1" t="s">
        <v>116</v>
      </c>
      <c r="H3" s="5">
        <v>15387001000</v>
      </c>
      <c r="I3" s="10" t="s">
        <v>137</v>
      </c>
      <c r="J3" s="10" t="s">
        <v>157</v>
      </c>
      <c r="K3" s="1" t="s">
        <v>137</v>
      </c>
      <c r="L3" s="1" t="s">
        <v>185</v>
      </c>
      <c r="M3" s="1">
        <v>1</v>
      </c>
      <c r="N3" s="5">
        <v>166</v>
      </c>
      <c r="O3" s="1">
        <v>360</v>
      </c>
      <c r="P3" s="25">
        <f>O3/R3</f>
        <v>11.25</v>
      </c>
      <c r="Q3" s="1" t="s">
        <v>190</v>
      </c>
      <c r="R3" s="17">
        <f>_xlfn.XLOOKUP(B3,[1]Sheet1!$A:$A,[1]Sheet1!$C:$C)</f>
        <v>32</v>
      </c>
      <c r="S3" s="22">
        <v>16.989999999999998</v>
      </c>
      <c r="T3" s="8">
        <f t="shared" ref="T3:T15" si="1">S3*R3</f>
        <v>543.67999999999995</v>
      </c>
      <c r="U3" s="21">
        <v>2.8619999999999997</v>
      </c>
      <c r="V3" s="6">
        <f t="shared" ref="V3:V15" si="2">U3*R3</f>
        <v>91.583999999999989</v>
      </c>
      <c r="W3" s="28"/>
      <c r="X3" s="29"/>
    </row>
    <row r="4" spans="1:24" ht="64.5" customHeight="1" x14ac:dyDescent="0.25">
      <c r="A4" s="1" t="e" vm="2">
        <f t="shared" si="0"/>
        <v>#VALUE!</v>
      </c>
      <c r="B4" s="5">
        <v>15387002000</v>
      </c>
      <c r="C4" s="1" t="s">
        <v>178</v>
      </c>
      <c r="D4" s="1" t="s">
        <v>175</v>
      </c>
      <c r="E4" s="10" t="s">
        <v>178</v>
      </c>
      <c r="F4" s="10" t="s">
        <v>56</v>
      </c>
      <c r="G4" s="1" t="s">
        <v>110</v>
      </c>
      <c r="H4" s="5">
        <v>15387002000</v>
      </c>
      <c r="I4" s="10" t="s">
        <v>137</v>
      </c>
      <c r="J4" s="10" t="s">
        <v>144</v>
      </c>
      <c r="K4" s="1" t="s">
        <v>137</v>
      </c>
      <c r="L4" s="1" t="s">
        <v>185</v>
      </c>
      <c r="M4" s="1">
        <v>1</v>
      </c>
      <c r="N4" s="5">
        <v>303</v>
      </c>
      <c r="O4" s="1">
        <v>360</v>
      </c>
      <c r="P4" s="25">
        <f t="shared" ref="P4:P43" si="3">O4/R4</f>
        <v>1.254355400696864</v>
      </c>
      <c r="Q4" s="1" t="s">
        <v>190</v>
      </c>
      <c r="R4" s="17">
        <f>_xlfn.XLOOKUP(B4,[1]Sheet1!$A:$A,[1]Sheet1!$C:$C)</f>
        <v>287</v>
      </c>
      <c r="S4" s="22">
        <v>16.989999999999998</v>
      </c>
      <c r="T4" s="8">
        <f t="shared" si="1"/>
        <v>4876.1299999999992</v>
      </c>
      <c r="U4" s="21">
        <v>2.8619999999999997</v>
      </c>
      <c r="V4" s="6">
        <f t="shared" si="2"/>
        <v>821.39399999999989</v>
      </c>
      <c r="W4" s="28"/>
      <c r="X4" s="29"/>
    </row>
    <row r="5" spans="1:24" ht="64.5" customHeight="1" x14ac:dyDescent="0.25">
      <c r="A5" s="1" t="e" vm="3">
        <f t="shared" si="0"/>
        <v>#VALUE!</v>
      </c>
      <c r="B5" s="5">
        <v>46262343000</v>
      </c>
      <c r="C5" s="1" t="s">
        <v>178</v>
      </c>
      <c r="D5" s="1" t="s">
        <v>175</v>
      </c>
      <c r="E5" s="10" t="s">
        <v>178</v>
      </c>
      <c r="F5" s="10" t="s">
        <v>41</v>
      </c>
      <c r="G5" s="1" t="s">
        <v>81</v>
      </c>
      <c r="H5" s="5">
        <v>46262343000</v>
      </c>
      <c r="I5" s="10" t="s">
        <v>124</v>
      </c>
      <c r="J5" s="10" t="s">
        <v>158</v>
      </c>
      <c r="K5" s="1" t="s">
        <v>124</v>
      </c>
      <c r="L5" s="1" t="s">
        <v>185</v>
      </c>
      <c r="M5" s="1">
        <v>4</v>
      </c>
      <c r="N5" s="5">
        <v>273</v>
      </c>
      <c r="O5" s="1">
        <v>480</v>
      </c>
      <c r="P5" s="25">
        <f t="shared" si="3"/>
        <v>0.52060737527114964</v>
      </c>
      <c r="Q5" s="1" t="s">
        <v>190</v>
      </c>
      <c r="R5" s="17">
        <f>_xlfn.XLOOKUP(B5,[1]Sheet1!$A:$A,[1]Sheet1!$C:$C)</f>
        <v>922</v>
      </c>
      <c r="S5" s="22">
        <v>15.99</v>
      </c>
      <c r="T5" s="8">
        <f t="shared" si="1"/>
        <v>14742.78</v>
      </c>
      <c r="U5" s="21">
        <v>2.262</v>
      </c>
      <c r="V5" s="6">
        <f t="shared" si="2"/>
        <v>2085.5639999999999</v>
      </c>
      <c r="W5" s="28"/>
      <c r="X5" s="29"/>
    </row>
    <row r="6" spans="1:24" ht="64.5" customHeight="1" x14ac:dyDescent="0.25">
      <c r="A6" s="1" t="e" vm="4">
        <f t="shared" si="0"/>
        <v>#VALUE!</v>
      </c>
      <c r="B6" s="5">
        <v>46273002000</v>
      </c>
      <c r="C6" s="1" t="s">
        <v>178</v>
      </c>
      <c r="D6" s="1" t="s">
        <v>175</v>
      </c>
      <c r="E6" s="10" t="s">
        <v>178</v>
      </c>
      <c r="F6" s="10" t="s">
        <v>67</v>
      </c>
      <c r="G6" s="1" t="s">
        <v>75</v>
      </c>
      <c r="H6" s="5">
        <v>46273002000</v>
      </c>
      <c r="I6" s="10" t="s">
        <v>124</v>
      </c>
      <c r="J6" s="10" t="s">
        <v>171</v>
      </c>
      <c r="K6" s="1" t="s">
        <v>124</v>
      </c>
      <c r="L6" s="1" t="s">
        <v>188</v>
      </c>
      <c r="M6" s="1">
        <v>16</v>
      </c>
      <c r="N6" s="5">
        <v>5</v>
      </c>
      <c r="O6" s="1">
        <v>672</v>
      </c>
      <c r="P6" s="25">
        <f t="shared" si="3"/>
        <v>96</v>
      </c>
      <c r="Q6" s="1" t="s">
        <v>190</v>
      </c>
      <c r="R6" s="17">
        <f>_xlfn.XLOOKUP(B6,[1]Sheet1!$A:$A,[1]Sheet1!$C:$C)</f>
        <v>7</v>
      </c>
      <c r="S6" s="22">
        <v>17.489999999999998</v>
      </c>
      <c r="T6" s="8">
        <f t="shared" si="1"/>
        <v>122.42999999999999</v>
      </c>
      <c r="U6" s="21">
        <v>3.222</v>
      </c>
      <c r="V6" s="6">
        <f t="shared" si="2"/>
        <v>22.553999999999998</v>
      </c>
      <c r="W6" s="28"/>
      <c r="X6" s="29"/>
    </row>
    <row r="7" spans="1:24" ht="64.5" customHeight="1" x14ac:dyDescent="0.25">
      <c r="A7" s="1" t="e" vm="5">
        <f t="shared" si="0"/>
        <v>#VALUE!</v>
      </c>
      <c r="B7" s="5">
        <v>46272343000</v>
      </c>
      <c r="C7" s="1" t="s">
        <v>178</v>
      </c>
      <c r="D7" s="1" t="s">
        <v>175</v>
      </c>
      <c r="E7" s="10" t="s">
        <v>178</v>
      </c>
      <c r="F7" s="10" t="s">
        <v>44</v>
      </c>
      <c r="G7" s="1" t="s">
        <v>81</v>
      </c>
      <c r="H7" s="5">
        <v>46272343000</v>
      </c>
      <c r="I7" s="10" t="s">
        <v>124</v>
      </c>
      <c r="J7" s="10" t="s">
        <v>159</v>
      </c>
      <c r="K7" s="1" t="s">
        <v>124</v>
      </c>
      <c r="L7" s="1" t="s">
        <v>188</v>
      </c>
      <c r="M7" s="1">
        <v>36</v>
      </c>
      <c r="N7" s="5">
        <v>36</v>
      </c>
      <c r="O7" s="1">
        <v>1080</v>
      </c>
      <c r="P7" s="25">
        <f t="shared" si="3"/>
        <v>0.92863284608770424</v>
      </c>
      <c r="Q7" s="1" t="s">
        <v>190</v>
      </c>
      <c r="R7" s="17">
        <f>_xlfn.XLOOKUP(B7,[1]Sheet1!$A:$A,[1]Sheet1!$C:$C)</f>
        <v>1163</v>
      </c>
      <c r="S7" s="22">
        <v>12.99</v>
      </c>
      <c r="T7" s="8">
        <f t="shared" si="1"/>
        <v>15107.37</v>
      </c>
      <c r="U7" s="21">
        <v>1.758</v>
      </c>
      <c r="V7" s="6">
        <f t="shared" si="2"/>
        <v>2044.5540000000001</v>
      </c>
      <c r="W7" s="28"/>
      <c r="X7" s="29"/>
    </row>
    <row r="8" spans="1:24" ht="64.5" customHeight="1" x14ac:dyDescent="0.25">
      <c r="A8" s="1" t="e" vm="6">
        <f t="shared" si="0"/>
        <v>#VALUE!</v>
      </c>
      <c r="B8" s="5">
        <v>46272051000</v>
      </c>
      <c r="C8" s="1" t="s">
        <v>178</v>
      </c>
      <c r="D8" s="1" t="s">
        <v>175</v>
      </c>
      <c r="E8" s="10" t="s">
        <v>178</v>
      </c>
      <c r="F8" s="10" t="s">
        <v>48</v>
      </c>
      <c r="G8" s="1" t="s">
        <v>73</v>
      </c>
      <c r="H8" s="5">
        <v>46272051000</v>
      </c>
      <c r="I8" s="10" t="s">
        <v>124</v>
      </c>
      <c r="J8" s="10" t="s">
        <v>159</v>
      </c>
      <c r="K8" s="1" t="s">
        <v>124</v>
      </c>
      <c r="L8" s="1" t="s">
        <v>188</v>
      </c>
      <c r="M8" s="1">
        <v>36</v>
      </c>
      <c r="N8" s="5">
        <v>30</v>
      </c>
      <c r="O8" s="1">
        <v>1080</v>
      </c>
      <c r="P8" s="25">
        <f t="shared" si="3"/>
        <v>1.1960132890365449</v>
      </c>
      <c r="Q8" s="1" t="s">
        <v>190</v>
      </c>
      <c r="R8" s="17">
        <f>_xlfn.XLOOKUP(B8,[1]Sheet1!$A:$A,[1]Sheet1!$C:$C)</f>
        <v>903</v>
      </c>
      <c r="S8" s="22">
        <v>12.99</v>
      </c>
      <c r="T8" s="8">
        <f t="shared" si="1"/>
        <v>11729.97</v>
      </c>
      <c r="U8" s="21">
        <v>1.758</v>
      </c>
      <c r="V8" s="6">
        <f t="shared" si="2"/>
        <v>1587.4739999999999</v>
      </c>
      <c r="W8" s="28"/>
      <c r="X8" s="29"/>
    </row>
    <row r="9" spans="1:24" ht="64.5" customHeight="1" x14ac:dyDescent="0.25">
      <c r="A9" s="1" t="e" vm="7">
        <f t="shared" si="0"/>
        <v>#VALUE!</v>
      </c>
      <c r="B9" s="5">
        <v>46272023000</v>
      </c>
      <c r="C9" s="1" t="s">
        <v>178</v>
      </c>
      <c r="D9" s="1" t="s">
        <v>175</v>
      </c>
      <c r="E9" s="10" t="s">
        <v>178</v>
      </c>
      <c r="F9" s="10" t="s">
        <v>50</v>
      </c>
      <c r="G9" s="1" t="s">
        <v>99</v>
      </c>
      <c r="H9" s="5">
        <v>46272023000</v>
      </c>
      <c r="I9" s="10" t="s">
        <v>124</v>
      </c>
      <c r="J9" s="10" t="s">
        <v>159</v>
      </c>
      <c r="K9" s="1" t="s">
        <v>124</v>
      </c>
      <c r="L9" s="1" t="s">
        <v>188</v>
      </c>
      <c r="M9" s="1">
        <v>36</v>
      </c>
      <c r="N9" s="5">
        <v>26</v>
      </c>
      <c r="O9" s="1">
        <v>1080</v>
      </c>
      <c r="P9" s="25">
        <f t="shared" si="3"/>
        <v>1.2572759022118742</v>
      </c>
      <c r="Q9" s="1" t="s">
        <v>190</v>
      </c>
      <c r="R9" s="17">
        <f>_xlfn.XLOOKUP(B9,[1]Sheet1!$A:$A,[1]Sheet1!$C:$C)</f>
        <v>859</v>
      </c>
      <c r="S9" s="22">
        <v>12.99</v>
      </c>
      <c r="T9" s="8">
        <f t="shared" si="1"/>
        <v>11158.41</v>
      </c>
      <c r="U9" s="21">
        <v>1.758</v>
      </c>
      <c r="V9" s="6">
        <f t="shared" si="2"/>
        <v>1510.1220000000001</v>
      </c>
      <c r="W9" s="28"/>
      <c r="X9" s="29"/>
    </row>
    <row r="10" spans="1:24" ht="64.5" customHeight="1" x14ac:dyDescent="0.25">
      <c r="A10" s="1" t="e" vm="8">
        <f t="shared" si="0"/>
        <v>#VALUE!</v>
      </c>
      <c r="B10" s="5">
        <v>46272329000</v>
      </c>
      <c r="C10" s="1" t="s">
        <v>178</v>
      </c>
      <c r="D10" s="1" t="s">
        <v>175</v>
      </c>
      <c r="E10" s="10" t="s">
        <v>178</v>
      </c>
      <c r="F10" s="10" t="s">
        <v>66</v>
      </c>
      <c r="G10" s="1" t="s">
        <v>117</v>
      </c>
      <c r="H10" s="5">
        <v>46272329000</v>
      </c>
      <c r="I10" s="10" t="s">
        <v>124</v>
      </c>
      <c r="J10" s="10" t="s">
        <v>159</v>
      </c>
      <c r="K10" s="1" t="s">
        <v>124</v>
      </c>
      <c r="L10" s="1" t="s">
        <v>188</v>
      </c>
      <c r="M10" s="1">
        <v>36</v>
      </c>
      <c r="N10" s="5">
        <v>5</v>
      </c>
      <c r="O10" s="1">
        <v>1080</v>
      </c>
      <c r="P10" s="25">
        <f t="shared" si="3"/>
        <v>540</v>
      </c>
      <c r="Q10" s="1" t="s">
        <v>190</v>
      </c>
      <c r="R10" s="17">
        <f>_xlfn.XLOOKUP(B10,[1]Sheet1!$A:$A,[1]Sheet1!$C:$C)</f>
        <v>2</v>
      </c>
      <c r="S10" s="22">
        <v>12.99</v>
      </c>
      <c r="T10" s="8">
        <f t="shared" si="1"/>
        <v>25.98</v>
      </c>
      <c r="U10" s="21">
        <v>1.758</v>
      </c>
      <c r="V10" s="6">
        <f t="shared" si="2"/>
        <v>3.516</v>
      </c>
      <c r="W10" s="28"/>
      <c r="X10" s="29"/>
    </row>
    <row r="11" spans="1:24" ht="64.5" customHeight="1" x14ac:dyDescent="0.25">
      <c r="A11" s="1" t="e" vm="9">
        <f t="shared" si="0"/>
        <v>#VALUE!</v>
      </c>
      <c r="B11" s="5">
        <v>46272341000</v>
      </c>
      <c r="C11" s="1" t="s">
        <v>178</v>
      </c>
      <c r="D11" s="1" t="s">
        <v>175</v>
      </c>
      <c r="E11" s="10" t="s">
        <v>178</v>
      </c>
      <c r="F11" s="10" t="s">
        <v>70</v>
      </c>
      <c r="G11" s="1" t="s">
        <v>120</v>
      </c>
      <c r="H11" s="5">
        <v>46272341000</v>
      </c>
      <c r="I11" s="10" t="s">
        <v>124</v>
      </c>
      <c r="J11" s="10" t="s">
        <v>159</v>
      </c>
      <c r="K11" s="1" t="s">
        <v>124</v>
      </c>
      <c r="L11" s="1" t="s">
        <v>188</v>
      </c>
      <c r="M11" s="1">
        <v>36</v>
      </c>
      <c r="N11" s="5">
        <v>0</v>
      </c>
      <c r="O11" s="1">
        <v>1296</v>
      </c>
      <c r="P11" s="25">
        <f t="shared" si="3"/>
        <v>648</v>
      </c>
      <c r="Q11" s="1" t="s">
        <v>190</v>
      </c>
      <c r="R11" s="17">
        <f>_xlfn.XLOOKUP(B11,[1]Sheet1!$A:$A,[1]Sheet1!$C:$C)</f>
        <v>2</v>
      </c>
      <c r="S11" s="22">
        <v>12.99</v>
      </c>
      <c r="T11" s="8">
        <f t="shared" si="1"/>
        <v>25.98</v>
      </c>
      <c r="U11" s="21">
        <v>1.758</v>
      </c>
      <c r="V11" s="6">
        <f t="shared" si="2"/>
        <v>3.516</v>
      </c>
      <c r="W11" s="28"/>
      <c r="X11" s="29"/>
    </row>
    <row r="12" spans="1:24" ht="64.5" customHeight="1" x14ac:dyDescent="0.25">
      <c r="A12" s="1" t="e" vm="10">
        <f t="shared" si="0"/>
        <v>#VALUE!</v>
      </c>
      <c r="B12" s="5">
        <v>45316001000</v>
      </c>
      <c r="C12" s="1" t="s">
        <v>184</v>
      </c>
      <c r="D12" s="1" t="s">
        <v>175</v>
      </c>
      <c r="E12" s="10" t="s">
        <v>183</v>
      </c>
      <c r="F12" s="10" t="s">
        <v>68</v>
      </c>
      <c r="G12" s="1" t="s">
        <v>118</v>
      </c>
      <c r="H12" s="5">
        <v>45316001000</v>
      </c>
      <c r="I12" s="10" t="s">
        <v>139</v>
      </c>
      <c r="J12" s="10" t="s">
        <v>172</v>
      </c>
      <c r="K12" s="1" t="s">
        <v>139</v>
      </c>
      <c r="L12" s="1" t="s">
        <v>183</v>
      </c>
      <c r="M12" s="1">
        <v>6</v>
      </c>
      <c r="N12" s="5">
        <v>36</v>
      </c>
      <c r="O12" s="1">
        <v>5184</v>
      </c>
      <c r="P12" s="25">
        <f t="shared" si="3"/>
        <v>157.09090909090909</v>
      </c>
      <c r="Q12" s="1" t="s">
        <v>190</v>
      </c>
      <c r="R12" s="17">
        <f>_xlfn.XLOOKUP(B12,[1]Sheet1!$A:$A,[1]Sheet1!$C:$C)</f>
        <v>33</v>
      </c>
      <c r="S12" s="22">
        <v>11.99</v>
      </c>
      <c r="T12" s="8">
        <f t="shared" si="1"/>
        <v>395.67</v>
      </c>
      <c r="U12" s="21">
        <v>0.95399999999999996</v>
      </c>
      <c r="V12" s="6">
        <f t="shared" si="2"/>
        <v>31.481999999999999</v>
      </c>
      <c r="W12" s="28"/>
      <c r="X12" s="29"/>
    </row>
    <row r="13" spans="1:24" ht="64.5" customHeight="1" x14ac:dyDescent="0.25">
      <c r="A13" s="1" t="e" vm="11">
        <f t="shared" si="0"/>
        <v>#VALUE!</v>
      </c>
      <c r="B13" s="5">
        <v>45500002000</v>
      </c>
      <c r="C13" s="1" t="s">
        <v>184</v>
      </c>
      <c r="D13" s="1" t="s">
        <v>175</v>
      </c>
      <c r="E13" s="10" t="s">
        <v>193</v>
      </c>
      <c r="F13" s="10" t="s">
        <v>26</v>
      </c>
      <c r="G13" s="1" t="s">
        <v>83</v>
      </c>
      <c r="H13" s="5">
        <v>45500002000</v>
      </c>
      <c r="I13" s="10" t="s">
        <v>121</v>
      </c>
      <c r="J13" s="10" t="s">
        <v>149</v>
      </c>
      <c r="K13" s="1" t="s">
        <v>121</v>
      </c>
      <c r="L13" s="1" t="s">
        <v>185</v>
      </c>
      <c r="M13" s="1">
        <v>4</v>
      </c>
      <c r="N13" s="5">
        <v>422</v>
      </c>
      <c r="O13" s="1">
        <v>1120</v>
      </c>
      <c r="P13" s="25">
        <f t="shared" si="3"/>
        <v>0.82111436950146632</v>
      </c>
      <c r="Q13" s="1" t="s">
        <v>190</v>
      </c>
      <c r="R13" s="17">
        <f>_xlfn.XLOOKUP(B13,[1]Sheet1!$A:$A,[1]Sheet1!$C:$C)</f>
        <v>1364</v>
      </c>
      <c r="S13" s="22">
        <v>30</v>
      </c>
      <c r="T13" s="8">
        <f t="shared" si="1"/>
        <v>40920</v>
      </c>
      <c r="U13" s="21">
        <v>4.0259999999999998</v>
      </c>
      <c r="V13" s="6">
        <f t="shared" si="2"/>
        <v>5491.4639999999999</v>
      </c>
      <c r="W13" s="28"/>
      <c r="X13" s="29"/>
    </row>
    <row r="14" spans="1:24" ht="64.5" customHeight="1" x14ac:dyDescent="0.25">
      <c r="A14" s="1" t="e" vm="12">
        <f t="shared" si="0"/>
        <v>#VALUE!</v>
      </c>
      <c r="B14" s="5">
        <v>45508003000</v>
      </c>
      <c r="C14" s="1" t="s">
        <v>178</v>
      </c>
      <c r="D14" s="1" t="s">
        <v>175</v>
      </c>
      <c r="E14" s="10" t="s">
        <v>178</v>
      </c>
      <c r="F14" s="10" t="s">
        <v>47</v>
      </c>
      <c r="G14" s="1" t="s">
        <v>71</v>
      </c>
      <c r="H14" s="5">
        <v>45508003000</v>
      </c>
      <c r="I14" s="10" t="s">
        <v>121</v>
      </c>
      <c r="J14" s="10" t="s">
        <v>161</v>
      </c>
      <c r="K14" s="1" t="s">
        <v>121</v>
      </c>
      <c r="L14" s="1" t="s">
        <v>186</v>
      </c>
      <c r="M14" s="1">
        <v>6</v>
      </c>
      <c r="N14" s="5">
        <v>142</v>
      </c>
      <c r="O14" s="1">
        <v>900</v>
      </c>
      <c r="P14" s="25">
        <f t="shared" si="3"/>
        <v>1.2912482065997131</v>
      </c>
      <c r="Q14" s="1" t="s">
        <v>190</v>
      </c>
      <c r="R14" s="17">
        <f>_xlfn.XLOOKUP(B14,[1]Sheet1!$A:$A,[1]Sheet1!$C:$C)</f>
        <v>697</v>
      </c>
      <c r="S14" s="22">
        <v>20</v>
      </c>
      <c r="T14" s="8">
        <f t="shared" si="1"/>
        <v>13940</v>
      </c>
      <c r="U14" s="21">
        <v>3.69</v>
      </c>
      <c r="V14" s="6">
        <f t="shared" si="2"/>
        <v>2571.9299999999998</v>
      </c>
      <c r="W14" s="28"/>
      <c r="X14" s="29"/>
    </row>
    <row r="15" spans="1:24" ht="64.5" customHeight="1" x14ac:dyDescent="0.25">
      <c r="A15" s="1" t="e" vm="13">
        <f t="shared" si="0"/>
        <v>#VALUE!</v>
      </c>
      <c r="B15" s="5">
        <v>45508004000</v>
      </c>
      <c r="C15" s="1" t="s">
        <v>178</v>
      </c>
      <c r="D15" s="1" t="s">
        <v>175</v>
      </c>
      <c r="E15" s="10" t="s">
        <v>178</v>
      </c>
      <c r="F15" s="10" t="s">
        <v>49</v>
      </c>
      <c r="G15" s="1" t="s">
        <v>105</v>
      </c>
      <c r="H15" s="5">
        <v>45508004000</v>
      </c>
      <c r="I15" s="10" t="s">
        <v>121</v>
      </c>
      <c r="J15" s="10" t="s">
        <v>161</v>
      </c>
      <c r="K15" s="1" t="s">
        <v>121</v>
      </c>
      <c r="L15" s="1" t="s">
        <v>186</v>
      </c>
      <c r="M15" s="1">
        <v>6</v>
      </c>
      <c r="N15" s="5">
        <v>133</v>
      </c>
      <c r="O15" s="1">
        <v>900</v>
      </c>
      <c r="P15" s="25">
        <f t="shared" si="3"/>
        <v>1.7208413001912046</v>
      </c>
      <c r="Q15" s="1" t="s">
        <v>190</v>
      </c>
      <c r="R15" s="17">
        <f>_xlfn.XLOOKUP(B15,[1]Sheet1!$A:$A,[1]Sheet1!$C:$C)</f>
        <v>523</v>
      </c>
      <c r="S15" s="22">
        <v>20</v>
      </c>
      <c r="T15" s="8">
        <f t="shared" si="1"/>
        <v>10460</v>
      </c>
      <c r="U15" s="21">
        <v>3.69</v>
      </c>
      <c r="V15" s="6">
        <f t="shared" si="2"/>
        <v>1929.87</v>
      </c>
      <c r="W15" s="28"/>
      <c r="X15" s="29"/>
    </row>
    <row r="16" spans="1:24" ht="64.5" customHeight="1" x14ac:dyDescent="0.25">
      <c r="A16" s="1" t="e" vm="14">
        <f t="shared" ref="A16:A25" si="4">_xlfn.IMAGE("https://ccoiblob1.blob.core.windows.net/ccois/"&amp;H16&amp;".jpg")</f>
        <v>#VALUE!</v>
      </c>
      <c r="B16" s="5">
        <v>45495003000</v>
      </c>
      <c r="C16" s="1" t="s">
        <v>178</v>
      </c>
      <c r="D16" s="1" t="s">
        <v>175</v>
      </c>
      <c r="E16" s="10" t="s">
        <v>178</v>
      </c>
      <c r="F16" s="10" t="s">
        <v>18</v>
      </c>
      <c r="G16" s="1" t="s">
        <v>71</v>
      </c>
      <c r="H16" s="5">
        <v>45495003000</v>
      </c>
      <c r="I16" s="10" t="s">
        <v>121</v>
      </c>
      <c r="J16" s="10" t="s">
        <v>142</v>
      </c>
      <c r="K16" s="1" t="s">
        <v>121</v>
      </c>
      <c r="L16" s="1" t="s">
        <v>185</v>
      </c>
      <c r="M16" s="1">
        <v>2</v>
      </c>
      <c r="N16" s="5">
        <v>3252</v>
      </c>
      <c r="O16" s="1">
        <v>288</v>
      </c>
      <c r="P16" s="25">
        <f t="shared" si="3"/>
        <v>5.1492937600572143E-2</v>
      </c>
      <c r="Q16" s="1" t="s">
        <v>190</v>
      </c>
      <c r="R16" s="17">
        <f>_xlfn.XLOOKUP(B16,[1]Sheet1!$A:$A,[1]Sheet1!$C:$C)</f>
        <v>5593</v>
      </c>
      <c r="S16" s="22">
        <v>55</v>
      </c>
      <c r="T16" s="8">
        <f t="shared" ref="T16:T33" si="5">S16*R16</f>
        <v>307615</v>
      </c>
      <c r="U16" s="21">
        <v>10.67</v>
      </c>
      <c r="V16" s="6">
        <f t="shared" ref="V16:V33" si="6">U16*R16</f>
        <v>59677.31</v>
      </c>
      <c r="W16" s="28"/>
      <c r="X16" s="29"/>
    </row>
    <row r="17" spans="1:24" ht="64.5" customHeight="1" x14ac:dyDescent="0.25">
      <c r="A17" s="1" t="e" vm="15">
        <f t="shared" si="4"/>
        <v>#VALUE!</v>
      </c>
      <c r="B17" s="5">
        <v>45473003000</v>
      </c>
      <c r="C17" s="1" t="s">
        <v>181</v>
      </c>
      <c r="D17" s="1" t="s">
        <v>175</v>
      </c>
      <c r="E17" s="10" t="s">
        <v>182</v>
      </c>
      <c r="F17" s="10" t="s">
        <v>38</v>
      </c>
      <c r="G17" s="1" t="s">
        <v>71</v>
      </c>
      <c r="H17" s="5">
        <v>45473003000</v>
      </c>
      <c r="I17" s="10" t="s">
        <v>121</v>
      </c>
      <c r="J17" s="10" t="s">
        <v>155</v>
      </c>
      <c r="K17" s="1" t="s">
        <v>121</v>
      </c>
      <c r="L17" s="1" t="s">
        <v>182</v>
      </c>
      <c r="M17" s="1">
        <v>4</v>
      </c>
      <c r="N17" s="5">
        <v>85</v>
      </c>
      <c r="O17" s="1">
        <v>192</v>
      </c>
      <c r="P17" s="25">
        <f t="shared" si="3"/>
        <v>0.76800000000000002</v>
      </c>
      <c r="Q17" s="1" t="s">
        <v>190</v>
      </c>
      <c r="R17" s="17">
        <f>_xlfn.XLOOKUP(B17,[1]Sheet1!$A:$A,[1]Sheet1!$C:$C)</f>
        <v>250</v>
      </c>
      <c r="S17" s="22">
        <v>45</v>
      </c>
      <c r="T17" s="8">
        <f t="shared" si="5"/>
        <v>11250</v>
      </c>
      <c r="U17" s="21">
        <v>13.09</v>
      </c>
      <c r="V17" s="6">
        <f t="shared" si="6"/>
        <v>3272.5</v>
      </c>
      <c r="W17" s="28"/>
      <c r="X17" s="29"/>
    </row>
    <row r="18" spans="1:24" ht="64.5" customHeight="1" x14ac:dyDescent="0.25">
      <c r="A18" s="1" t="e" vm="16">
        <f t="shared" si="4"/>
        <v>#VALUE!</v>
      </c>
      <c r="B18" s="5">
        <v>45241001000</v>
      </c>
      <c r="C18" s="1" t="s">
        <v>178</v>
      </c>
      <c r="D18" s="1" t="s">
        <v>175</v>
      </c>
      <c r="E18" s="10" t="s">
        <v>178</v>
      </c>
      <c r="F18" s="10" t="s">
        <v>55</v>
      </c>
      <c r="G18" s="1" t="s">
        <v>109</v>
      </c>
      <c r="H18" s="5">
        <v>45241001000</v>
      </c>
      <c r="I18" s="10" t="s">
        <v>136</v>
      </c>
      <c r="J18" s="10" t="s">
        <v>166</v>
      </c>
      <c r="K18" s="1" t="s">
        <v>136</v>
      </c>
      <c r="L18" s="1" t="s">
        <v>185</v>
      </c>
      <c r="M18" s="1">
        <v>12</v>
      </c>
      <c r="N18" s="5">
        <v>84</v>
      </c>
      <c r="O18" s="1">
        <v>1872</v>
      </c>
      <c r="P18" s="25">
        <f t="shared" si="3"/>
        <v>4.8123393316195369</v>
      </c>
      <c r="Q18" s="1" t="s">
        <v>190</v>
      </c>
      <c r="R18" s="17">
        <f>_xlfn.XLOOKUP(B18,[1]Sheet1!$A:$A,[1]Sheet1!$C:$C)</f>
        <v>389</v>
      </c>
      <c r="S18" s="22">
        <v>10.99</v>
      </c>
      <c r="T18" s="8">
        <f t="shared" si="5"/>
        <v>4275.1099999999997</v>
      </c>
      <c r="U18" s="21">
        <v>1.45</v>
      </c>
      <c r="V18" s="6">
        <f t="shared" si="6"/>
        <v>564.04999999999995</v>
      </c>
      <c r="W18" s="28"/>
      <c r="X18" s="29"/>
    </row>
    <row r="19" spans="1:24" ht="64.5" customHeight="1" x14ac:dyDescent="0.25">
      <c r="A19" s="1" t="e" vm="17">
        <f t="shared" si="4"/>
        <v>#VALUE!</v>
      </c>
      <c r="B19" s="5">
        <v>45357002000</v>
      </c>
      <c r="C19" s="1" t="s">
        <v>178</v>
      </c>
      <c r="D19" s="1" t="s">
        <v>175</v>
      </c>
      <c r="E19" s="10" t="s">
        <v>178</v>
      </c>
      <c r="F19" s="10" t="s">
        <v>21</v>
      </c>
      <c r="G19" s="1" t="s">
        <v>106</v>
      </c>
      <c r="H19" s="5">
        <v>45357002000</v>
      </c>
      <c r="I19" s="10" t="s">
        <v>126</v>
      </c>
      <c r="J19" s="10" t="s">
        <v>145</v>
      </c>
      <c r="K19" s="1" t="s">
        <v>126</v>
      </c>
      <c r="L19" s="1" t="s">
        <v>185</v>
      </c>
      <c r="M19" s="1">
        <v>4</v>
      </c>
      <c r="N19" s="5">
        <v>88</v>
      </c>
      <c r="O19" s="1">
        <v>432</v>
      </c>
      <c r="P19" s="25">
        <f t="shared" si="3"/>
        <v>2.261780104712042</v>
      </c>
      <c r="Q19" s="1" t="s">
        <v>190</v>
      </c>
      <c r="R19" s="17">
        <f>_xlfn.XLOOKUP(B19,[1]Sheet1!$A:$A,[1]Sheet1!$C:$C)</f>
        <v>191</v>
      </c>
      <c r="S19" s="22">
        <v>31</v>
      </c>
      <c r="T19" s="8">
        <f t="shared" si="5"/>
        <v>5921</v>
      </c>
      <c r="U19" s="21">
        <v>6.26</v>
      </c>
      <c r="V19" s="6">
        <f t="shared" si="6"/>
        <v>1195.6599999999999</v>
      </c>
      <c r="W19" s="28"/>
      <c r="X19" s="29"/>
    </row>
    <row r="20" spans="1:24" ht="64.5" customHeight="1" x14ac:dyDescent="0.25">
      <c r="A20" s="1" t="e" vm="18">
        <f t="shared" si="4"/>
        <v>#VALUE!</v>
      </c>
      <c r="B20" s="5">
        <v>45356003000</v>
      </c>
      <c r="C20" s="1" t="s">
        <v>178</v>
      </c>
      <c r="D20" s="1" t="s">
        <v>175</v>
      </c>
      <c r="E20" s="10" t="s">
        <v>178</v>
      </c>
      <c r="F20" s="10" t="s">
        <v>36</v>
      </c>
      <c r="G20" s="1" t="s">
        <v>79</v>
      </c>
      <c r="H20" s="5">
        <v>45356003000</v>
      </c>
      <c r="I20" s="10" t="s">
        <v>126</v>
      </c>
      <c r="J20" s="10" t="s">
        <v>153</v>
      </c>
      <c r="K20" s="1" t="s">
        <v>126</v>
      </c>
      <c r="L20" s="1" t="s">
        <v>186</v>
      </c>
      <c r="M20" s="1">
        <v>6</v>
      </c>
      <c r="N20" s="5">
        <v>272</v>
      </c>
      <c r="O20" s="1">
        <v>1344</v>
      </c>
      <c r="P20" s="25">
        <f t="shared" si="3"/>
        <v>0.84955752212389379</v>
      </c>
      <c r="Q20" s="1" t="s">
        <v>190</v>
      </c>
      <c r="R20" s="17">
        <f>_xlfn.XLOOKUP(B20,[1]Sheet1!$A:$A,[1]Sheet1!$C:$C)</f>
        <v>1582</v>
      </c>
      <c r="S20" s="22">
        <v>16</v>
      </c>
      <c r="T20" s="8">
        <f t="shared" si="5"/>
        <v>25312</v>
      </c>
      <c r="U20" s="21">
        <v>2.96</v>
      </c>
      <c r="V20" s="6">
        <f t="shared" si="6"/>
        <v>4682.72</v>
      </c>
      <c r="W20" s="28"/>
      <c r="X20" s="29"/>
    </row>
    <row r="21" spans="1:24" ht="64.5" customHeight="1" x14ac:dyDescent="0.25">
      <c r="A21" s="1" t="e" vm="19">
        <f t="shared" si="4"/>
        <v>#VALUE!</v>
      </c>
      <c r="B21" s="5">
        <v>45202306000</v>
      </c>
      <c r="C21" s="1" t="s">
        <v>184</v>
      </c>
      <c r="D21" s="1" t="s">
        <v>175</v>
      </c>
      <c r="E21" s="10" t="s">
        <v>183</v>
      </c>
      <c r="F21" s="10" t="s">
        <v>39</v>
      </c>
      <c r="G21" s="1" t="s">
        <v>100</v>
      </c>
      <c r="H21" s="5">
        <v>45202306000</v>
      </c>
      <c r="I21" s="10" t="s">
        <v>122</v>
      </c>
      <c r="J21" s="10" t="s">
        <v>156</v>
      </c>
      <c r="K21" s="1" t="s">
        <v>122</v>
      </c>
      <c r="L21" s="1" t="s">
        <v>183</v>
      </c>
      <c r="M21" s="1">
        <v>6</v>
      </c>
      <c r="N21" s="5">
        <v>409</v>
      </c>
      <c r="O21" s="1">
        <v>900</v>
      </c>
      <c r="P21" s="25">
        <f t="shared" si="3"/>
        <v>0.41647385469689957</v>
      </c>
      <c r="Q21" s="1" t="s">
        <v>190</v>
      </c>
      <c r="R21" s="17">
        <f>_xlfn.XLOOKUP(B21,[1]Sheet1!$A:$A,[1]Sheet1!$C:$C)</f>
        <v>2161</v>
      </c>
      <c r="S21" s="22">
        <v>22</v>
      </c>
      <c r="T21" s="8">
        <f t="shared" si="5"/>
        <v>47542</v>
      </c>
      <c r="U21" s="21">
        <v>2.27</v>
      </c>
      <c r="V21" s="6">
        <f t="shared" si="6"/>
        <v>4905.47</v>
      </c>
      <c r="W21" s="28"/>
      <c r="X21" s="29"/>
    </row>
    <row r="22" spans="1:24" ht="64.5" customHeight="1" x14ac:dyDescent="0.25">
      <c r="A22" s="1" t="e" vm="20">
        <f t="shared" si="4"/>
        <v>#VALUE!</v>
      </c>
      <c r="B22" s="5">
        <v>45202336000</v>
      </c>
      <c r="C22" s="1" t="s">
        <v>184</v>
      </c>
      <c r="D22" s="1" t="s">
        <v>175</v>
      </c>
      <c r="E22" s="10" t="s">
        <v>183</v>
      </c>
      <c r="F22" s="10" t="s">
        <v>57</v>
      </c>
      <c r="G22" s="1" t="s">
        <v>111</v>
      </c>
      <c r="H22" s="5">
        <v>45202336000</v>
      </c>
      <c r="I22" s="10" t="s">
        <v>122</v>
      </c>
      <c r="J22" s="10" t="s">
        <v>167</v>
      </c>
      <c r="K22" s="1" t="s">
        <v>122</v>
      </c>
      <c r="L22" s="1" t="s">
        <v>183</v>
      </c>
      <c r="M22" s="1">
        <v>6</v>
      </c>
      <c r="N22" s="5">
        <v>101</v>
      </c>
      <c r="O22" s="1">
        <v>900</v>
      </c>
      <c r="P22" s="25">
        <f t="shared" si="3"/>
        <v>3.3707865168539324</v>
      </c>
      <c r="Q22" s="1" t="s">
        <v>190</v>
      </c>
      <c r="R22" s="17">
        <f>_xlfn.XLOOKUP(B22,[1]Sheet1!$A:$A,[1]Sheet1!$C:$C)</f>
        <v>267</v>
      </c>
      <c r="S22" s="22">
        <v>22</v>
      </c>
      <c r="T22" s="8">
        <f t="shared" si="5"/>
        <v>5874</v>
      </c>
      <c r="U22" s="21">
        <v>2.27</v>
      </c>
      <c r="V22" s="6">
        <f t="shared" si="6"/>
        <v>606.09</v>
      </c>
      <c r="W22" s="28"/>
      <c r="X22" s="29"/>
    </row>
    <row r="23" spans="1:24" ht="64.5" customHeight="1" x14ac:dyDescent="0.25">
      <c r="A23" s="1" t="e" vm="21">
        <f t="shared" si="4"/>
        <v>#VALUE!</v>
      </c>
      <c r="B23" s="5">
        <v>45443306000</v>
      </c>
      <c r="C23" s="1" t="s">
        <v>178</v>
      </c>
      <c r="D23" s="1" t="s">
        <v>175</v>
      </c>
      <c r="E23" s="10" t="s">
        <v>178</v>
      </c>
      <c r="F23" s="10" t="s">
        <v>53</v>
      </c>
      <c r="G23" s="1" t="s">
        <v>100</v>
      </c>
      <c r="H23" s="5">
        <v>45443306000</v>
      </c>
      <c r="I23" s="10" t="s">
        <v>122</v>
      </c>
      <c r="J23" s="10" t="s">
        <v>165</v>
      </c>
      <c r="K23" s="1" t="s">
        <v>122</v>
      </c>
      <c r="L23" s="1" t="s">
        <v>185</v>
      </c>
      <c r="M23" s="1">
        <v>6</v>
      </c>
      <c r="N23" s="5">
        <v>70</v>
      </c>
      <c r="O23" s="1">
        <v>1008</v>
      </c>
      <c r="P23" s="25">
        <f t="shared" si="3"/>
        <v>5.04</v>
      </c>
      <c r="Q23" s="1" t="s">
        <v>190</v>
      </c>
      <c r="R23" s="17">
        <f>_xlfn.XLOOKUP(B23,[1]Sheet1!$A:$A,[1]Sheet1!$C:$C)</f>
        <v>200</v>
      </c>
      <c r="S23" s="22">
        <v>20</v>
      </c>
      <c r="T23" s="8">
        <f t="shared" si="5"/>
        <v>4000</v>
      </c>
      <c r="U23" s="21">
        <v>4.3</v>
      </c>
      <c r="V23" s="6">
        <f t="shared" si="6"/>
        <v>860</v>
      </c>
      <c r="W23" s="28"/>
      <c r="X23" s="29"/>
    </row>
    <row r="24" spans="1:24" ht="64.5" customHeight="1" x14ac:dyDescent="0.25">
      <c r="A24" s="1" t="e" vm="22">
        <f t="shared" si="4"/>
        <v>#VALUE!</v>
      </c>
      <c r="B24" s="5">
        <v>45236001000</v>
      </c>
      <c r="C24" s="1" t="s">
        <v>178</v>
      </c>
      <c r="D24" s="1" t="s">
        <v>175</v>
      </c>
      <c r="E24" s="10" t="s">
        <v>178</v>
      </c>
      <c r="F24" s="10" t="s">
        <v>59</v>
      </c>
      <c r="G24" s="1" t="s">
        <v>72</v>
      </c>
      <c r="H24" s="5">
        <v>45236001000</v>
      </c>
      <c r="I24" s="10" t="s">
        <v>122</v>
      </c>
      <c r="J24" s="10" t="s">
        <v>153</v>
      </c>
      <c r="K24" s="1" t="s">
        <v>122</v>
      </c>
      <c r="L24" s="1" t="s">
        <v>186</v>
      </c>
      <c r="M24" s="1">
        <v>6</v>
      </c>
      <c r="N24" s="5">
        <v>80</v>
      </c>
      <c r="O24" s="1">
        <v>2040</v>
      </c>
      <c r="P24" s="25">
        <f t="shared" si="3"/>
        <v>7.4725274725274726</v>
      </c>
      <c r="Q24" s="1" t="s">
        <v>190</v>
      </c>
      <c r="R24" s="17">
        <f>_xlfn.XLOOKUP(B24,[1]Sheet1!$A:$A,[1]Sheet1!$C:$C)</f>
        <v>273</v>
      </c>
      <c r="S24" s="22">
        <v>16</v>
      </c>
      <c r="T24" s="8">
        <f t="shared" si="5"/>
        <v>4368</v>
      </c>
      <c r="U24" s="21">
        <v>2.65</v>
      </c>
      <c r="V24" s="6">
        <f t="shared" si="6"/>
        <v>723.44999999999993</v>
      </c>
      <c r="W24" s="28"/>
      <c r="X24" s="29"/>
    </row>
    <row r="25" spans="1:24" ht="64.5" customHeight="1" x14ac:dyDescent="0.25">
      <c r="A25" s="1" t="e" vm="23">
        <f t="shared" si="4"/>
        <v>#VALUE!</v>
      </c>
      <c r="B25" s="5">
        <v>45236051000</v>
      </c>
      <c r="C25" s="1" t="s">
        <v>178</v>
      </c>
      <c r="D25" s="1" t="s">
        <v>175</v>
      </c>
      <c r="E25" s="10" t="s">
        <v>178</v>
      </c>
      <c r="F25" s="10" t="s">
        <v>65</v>
      </c>
      <c r="G25" s="1" t="s">
        <v>73</v>
      </c>
      <c r="H25" s="5">
        <v>45236051000</v>
      </c>
      <c r="I25" s="10" t="s">
        <v>122</v>
      </c>
      <c r="J25" s="10" t="s">
        <v>153</v>
      </c>
      <c r="K25" s="1" t="s">
        <v>122</v>
      </c>
      <c r="L25" s="1" t="s">
        <v>186</v>
      </c>
      <c r="M25" s="1">
        <v>6</v>
      </c>
      <c r="N25" s="5">
        <v>45</v>
      </c>
      <c r="O25" s="1">
        <v>2040</v>
      </c>
      <c r="P25" s="25">
        <f t="shared" si="3"/>
        <v>-340</v>
      </c>
      <c r="Q25" s="1" t="s">
        <v>190</v>
      </c>
      <c r="R25" s="17">
        <f>_xlfn.XLOOKUP(B25,[1]Sheet1!$A:$A,[1]Sheet1!$C:$C)</f>
        <v>-6</v>
      </c>
      <c r="S25" s="22">
        <v>16</v>
      </c>
      <c r="T25" s="8">
        <f t="shared" si="5"/>
        <v>-96</v>
      </c>
      <c r="U25" s="21">
        <v>2.65</v>
      </c>
      <c r="V25" s="6">
        <f t="shared" si="6"/>
        <v>-15.899999999999999</v>
      </c>
      <c r="W25" s="28"/>
      <c r="X25" s="29"/>
    </row>
    <row r="26" spans="1:24" ht="64.5" customHeight="1" x14ac:dyDescent="0.25">
      <c r="A26" s="1" t="e" vm="24">
        <v>#VALUE!</v>
      </c>
      <c r="B26" s="5">
        <v>45204202300</v>
      </c>
      <c r="C26" s="1" t="s">
        <v>179</v>
      </c>
      <c r="D26" s="1" t="s">
        <v>175</v>
      </c>
      <c r="E26" s="10" t="s">
        <v>179</v>
      </c>
      <c r="F26" s="10" t="s">
        <v>27</v>
      </c>
      <c r="G26" s="1" t="s">
        <v>84</v>
      </c>
      <c r="H26" s="5">
        <v>45204202300</v>
      </c>
      <c r="I26" s="10" t="s">
        <v>122</v>
      </c>
      <c r="J26" s="10" t="s">
        <v>84</v>
      </c>
      <c r="K26" s="1" t="s">
        <v>122</v>
      </c>
      <c r="L26" s="1" t="s">
        <v>179</v>
      </c>
      <c r="M26" s="1">
        <v>1</v>
      </c>
      <c r="N26" s="5">
        <v>107</v>
      </c>
      <c r="O26" s="1">
        <v>200</v>
      </c>
      <c r="P26" s="25">
        <f t="shared" si="3"/>
        <v>1.8867924528301887</v>
      </c>
      <c r="Q26" s="1" t="s">
        <v>190</v>
      </c>
      <c r="R26" s="17">
        <f>_xlfn.XLOOKUP(B26,[1]Sheet1!$A:$A,[1]Sheet1!$C:$C)</f>
        <v>106</v>
      </c>
      <c r="S26" s="22">
        <v>150</v>
      </c>
      <c r="T26" s="8">
        <f t="shared" si="5"/>
        <v>15900</v>
      </c>
      <c r="U26" s="21">
        <v>91.44</v>
      </c>
      <c r="V26" s="6">
        <f t="shared" si="6"/>
        <v>9692.64</v>
      </c>
      <c r="W26" s="28"/>
      <c r="X26" s="29"/>
    </row>
    <row r="27" spans="1:24" ht="64.5" customHeight="1" x14ac:dyDescent="0.25">
      <c r="A27" s="1" t="s">
        <v>174</v>
      </c>
      <c r="B27" s="5">
        <v>45204599000</v>
      </c>
      <c r="C27" s="1" t="s">
        <v>179</v>
      </c>
      <c r="D27" s="1" t="s">
        <v>175</v>
      </c>
      <c r="E27" s="10" t="s">
        <v>179</v>
      </c>
      <c r="F27" s="10" t="s">
        <v>23</v>
      </c>
      <c r="G27" s="1" t="s">
        <v>80</v>
      </c>
      <c r="H27" s="5">
        <v>45204599000</v>
      </c>
      <c r="I27" s="10" t="s">
        <v>122</v>
      </c>
      <c r="J27" s="10" t="s">
        <v>84</v>
      </c>
      <c r="K27" s="1" t="s">
        <v>122</v>
      </c>
      <c r="L27" s="1" t="s">
        <v>179</v>
      </c>
      <c r="M27" s="1">
        <v>1</v>
      </c>
      <c r="N27" s="5">
        <v>61</v>
      </c>
      <c r="O27" s="1">
        <v>50</v>
      </c>
      <c r="P27" s="25">
        <f t="shared" si="3"/>
        <v>0.81967213114754101</v>
      </c>
      <c r="Q27" s="1" t="s">
        <v>190</v>
      </c>
      <c r="R27" s="17">
        <f>_xlfn.XLOOKUP(B27,[1]Sheet1!$A:$A,[1]Sheet1!$C:$C)</f>
        <v>61</v>
      </c>
      <c r="S27" s="22">
        <v>100</v>
      </c>
      <c r="T27" s="8">
        <f t="shared" si="5"/>
        <v>6100</v>
      </c>
      <c r="U27" s="21">
        <v>198.41</v>
      </c>
      <c r="V27" s="6">
        <f t="shared" si="6"/>
        <v>12103.01</v>
      </c>
      <c r="W27" s="28"/>
      <c r="X27" s="29"/>
    </row>
    <row r="28" spans="1:24" ht="64.5" customHeight="1" x14ac:dyDescent="0.25">
      <c r="A28" s="1" t="e" vm="25">
        <f t="shared" ref="A28:A45" si="7">_xlfn.IMAGE("https://ccoiblob1.blob.core.windows.net/ccois/"&amp;H28&amp;".jpg")</f>
        <v>#VALUE!</v>
      </c>
      <c r="B28" s="5">
        <v>45222001000</v>
      </c>
      <c r="C28" s="1" t="s">
        <v>178</v>
      </c>
      <c r="D28" s="1" t="s">
        <v>175</v>
      </c>
      <c r="E28" s="10" t="s">
        <v>178</v>
      </c>
      <c r="F28" s="10" t="s">
        <v>25</v>
      </c>
      <c r="G28" s="1" t="s">
        <v>73</v>
      </c>
      <c r="H28" s="5">
        <v>45222001000</v>
      </c>
      <c r="I28" s="10" t="s">
        <v>128</v>
      </c>
      <c r="J28" s="10" t="s">
        <v>148</v>
      </c>
      <c r="K28" s="1" t="s">
        <v>128</v>
      </c>
      <c r="L28" s="1" t="s">
        <v>185</v>
      </c>
      <c r="M28" s="1">
        <v>4</v>
      </c>
      <c r="N28" s="5">
        <v>408</v>
      </c>
      <c r="O28" s="1">
        <v>288</v>
      </c>
      <c r="P28" s="25">
        <f t="shared" si="3"/>
        <v>0.20238931834153198</v>
      </c>
      <c r="Q28" s="1" t="s">
        <v>190</v>
      </c>
      <c r="R28" s="17">
        <f>_xlfn.XLOOKUP(B28,[1]Sheet1!$A:$A,[1]Sheet1!$C:$C)</f>
        <v>1423</v>
      </c>
      <c r="S28" s="22">
        <v>40</v>
      </c>
      <c r="T28" s="8">
        <f t="shared" si="5"/>
        <v>56920</v>
      </c>
      <c r="U28" s="21">
        <v>7.05</v>
      </c>
      <c r="V28" s="6">
        <f t="shared" si="6"/>
        <v>10032.15</v>
      </c>
      <c r="W28" s="28"/>
      <c r="X28" s="29"/>
    </row>
    <row r="29" spans="1:24" ht="64.5" customHeight="1" x14ac:dyDescent="0.25">
      <c r="A29" s="1" t="e" vm="26">
        <f t="shared" si="7"/>
        <v>#VALUE!</v>
      </c>
      <c r="B29" s="5">
        <v>45354001000</v>
      </c>
      <c r="C29" s="1" t="s">
        <v>178</v>
      </c>
      <c r="D29" s="1" t="s">
        <v>175</v>
      </c>
      <c r="E29" s="10" t="s">
        <v>178</v>
      </c>
      <c r="F29" s="10" t="s">
        <v>69</v>
      </c>
      <c r="G29" s="1" t="s">
        <v>119</v>
      </c>
      <c r="H29" s="5">
        <v>45354001000</v>
      </c>
      <c r="I29" s="10" t="s">
        <v>133</v>
      </c>
      <c r="J29" s="10" t="s">
        <v>162</v>
      </c>
      <c r="K29" s="1" t="s">
        <v>133</v>
      </c>
      <c r="L29" s="1" t="s">
        <v>187</v>
      </c>
      <c r="M29" s="1">
        <v>4</v>
      </c>
      <c r="N29" s="5">
        <v>9</v>
      </c>
      <c r="O29" s="1">
        <v>256</v>
      </c>
      <c r="P29" s="25">
        <f t="shared" si="3"/>
        <v>256</v>
      </c>
      <c r="Q29" s="1" t="s">
        <v>190</v>
      </c>
      <c r="R29" s="17">
        <f>_xlfn.XLOOKUP(B29,[1]Sheet1!$A:$A,[1]Sheet1!$C:$C)</f>
        <v>1</v>
      </c>
      <c r="S29" s="22">
        <v>31</v>
      </c>
      <c r="T29" s="8">
        <f t="shared" si="5"/>
        <v>31</v>
      </c>
      <c r="U29" s="21">
        <v>5.59</v>
      </c>
      <c r="V29" s="6">
        <f t="shared" si="6"/>
        <v>5.59</v>
      </c>
      <c r="W29" s="28"/>
      <c r="X29" s="29"/>
    </row>
    <row r="30" spans="1:24" ht="64.5" customHeight="1" x14ac:dyDescent="0.25">
      <c r="A30" s="1" t="e" vm="27">
        <f t="shared" si="7"/>
        <v>#VALUE!</v>
      </c>
      <c r="B30" s="5">
        <v>16017004000</v>
      </c>
      <c r="C30" s="1" t="s">
        <v>180</v>
      </c>
      <c r="D30" s="1" t="s">
        <v>175</v>
      </c>
      <c r="E30" s="10" t="s">
        <v>180</v>
      </c>
      <c r="F30" s="10" t="s">
        <v>30</v>
      </c>
      <c r="G30" s="1" t="s">
        <v>88</v>
      </c>
      <c r="H30" s="5">
        <v>16017004000</v>
      </c>
      <c r="I30" s="10" t="s">
        <v>131</v>
      </c>
      <c r="J30" s="10" t="s">
        <v>173</v>
      </c>
      <c r="K30" s="1" t="s">
        <v>131</v>
      </c>
      <c r="L30" s="1" t="s">
        <v>180</v>
      </c>
      <c r="M30" s="1">
        <v>144</v>
      </c>
      <c r="N30" s="5">
        <v>46</v>
      </c>
      <c r="O30" s="1">
        <v>6480</v>
      </c>
      <c r="P30" s="25">
        <f t="shared" si="3"/>
        <v>1.0212765957446808</v>
      </c>
      <c r="Q30" s="1" t="s">
        <v>190</v>
      </c>
      <c r="R30" s="17">
        <f>_xlfn.XLOOKUP(B30,[1]Sheet1!$A:$A,[1]Sheet1!$C:$C)</f>
        <v>6345</v>
      </c>
      <c r="S30" s="22">
        <v>5.99</v>
      </c>
      <c r="T30" s="8">
        <f t="shared" si="5"/>
        <v>38006.550000000003</v>
      </c>
      <c r="U30" s="21">
        <v>1.05</v>
      </c>
      <c r="V30" s="6">
        <f t="shared" si="6"/>
        <v>6662.25</v>
      </c>
      <c r="W30" s="28"/>
      <c r="X30" s="29"/>
    </row>
    <row r="31" spans="1:24" ht="64.5" customHeight="1" x14ac:dyDescent="0.25">
      <c r="A31" s="1" t="e" vm="28">
        <f t="shared" si="7"/>
        <v>#VALUE!</v>
      </c>
      <c r="B31" s="5">
        <v>16017006000</v>
      </c>
      <c r="C31" s="1" t="s">
        <v>180</v>
      </c>
      <c r="D31" s="1" t="s">
        <v>175</v>
      </c>
      <c r="E31" s="10" t="s">
        <v>180</v>
      </c>
      <c r="F31" s="10" t="s">
        <v>31</v>
      </c>
      <c r="G31" s="1" t="s">
        <v>90</v>
      </c>
      <c r="H31" s="5">
        <v>16017006000</v>
      </c>
      <c r="I31" s="10" t="s">
        <v>131</v>
      </c>
      <c r="J31" s="10" t="s">
        <v>173</v>
      </c>
      <c r="K31" s="1" t="s">
        <v>131</v>
      </c>
      <c r="L31" s="1" t="s">
        <v>180</v>
      </c>
      <c r="M31" s="1">
        <v>144</v>
      </c>
      <c r="N31" s="5">
        <v>44</v>
      </c>
      <c r="O31" s="1">
        <v>6480</v>
      </c>
      <c r="P31" s="25">
        <f t="shared" si="3"/>
        <v>1.1868131868131868</v>
      </c>
      <c r="Q31" s="1" t="s">
        <v>190</v>
      </c>
      <c r="R31" s="17">
        <f>_xlfn.XLOOKUP(B31,[1]Sheet1!$A:$A,[1]Sheet1!$C:$C)</f>
        <v>5460</v>
      </c>
      <c r="S31" s="22">
        <v>5.99</v>
      </c>
      <c r="T31" s="8">
        <f t="shared" si="5"/>
        <v>32705.4</v>
      </c>
      <c r="U31" s="21">
        <v>1.05</v>
      </c>
      <c r="V31" s="6">
        <f t="shared" si="6"/>
        <v>5733</v>
      </c>
      <c r="W31" s="28"/>
      <c r="X31" s="29"/>
    </row>
    <row r="32" spans="1:24" ht="64.5" customHeight="1" x14ac:dyDescent="0.25">
      <c r="A32" s="1" t="e" vm="29">
        <f t="shared" si="7"/>
        <v>#VALUE!</v>
      </c>
      <c r="B32" s="5">
        <v>16017003000</v>
      </c>
      <c r="C32" s="1" t="s">
        <v>180</v>
      </c>
      <c r="D32" s="1" t="s">
        <v>175</v>
      </c>
      <c r="E32" s="10" t="s">
        <v>180</v>
      </c>
      <c r="F32" s="10" t="s">
        <v>34</v>
      </c>
      <c r="G32" s="1" t="s">
        <v>93</v>
      </c>
      <c r="H32" s="5">
        <v>16017003000</v>
      </c>
      <c r="I32" s="10" t="s">
        <v>131</v>
      </c>
      <c r="J32" s="10" t="s">
        <v>173</v>
      </c>
      <c r="K32" s="1" t="s">
        <v>131</v>
      </c>
      <c r="L32" s="1" t="s">
        <v>180</v>
      </c>
      <c r="M32" s="1">
        <v>144</v>
      </c>
      <c r="N32" s="5">
        <v>36</v>
      </c>
      <c r="O32" s="1">
        <v>6480</v>
      </c>
      <c r="P32" s="25">
        <f t="shared" si="3"/>
        <v>1.5866797257590597</v>
      </c>
      <c r="Q32" s="1" t="s">
        <v>190</v>
      </c>
      <c r="R32" s="17">
        <f>_xlfn.XLOOKUP(B32,[1]Sheet1!$A:$A,[1]Sheet1!$C:$C)</f>
        <v>4084</v>
      </c>
      <c r="S32" s="22">
        <v>5.99</v>
      </c>
      <c r="T32" s="8">
        <f t="shared" si="5"/>
        <v>24463.16</v>
      </c>
      <c r="U32" s="21">
        <v>1.05</v>
      </c>
      <c r="V32" s="6">
        <f t="shared" si="6"/>
        <v>4288.2</v>
      </c>
      <c r="W32" s="28"/>
      <c r="X32" s="29"/>
    </row>
    <row r="33" spans="1:24" ht="64.5" customHeight="1" x14ac:dyDescent="0.25">
      <c r="A33" s="1" t="e" vm="30">
        <f t="shared" si="7"/>
        <v>#VALUE!</v>
      </c>
      <c r="B33" s="5">
        <v>16017005000</v>
      </c>
      <c r="C33" s="1" t="s">
        <v>180</v>
      </c>
      <c r="D33" s="1" t="s">
        <v>175</v>
      </c>
      <c r="E33" s="10" t="s">
        <v>180</v>
      </c>
      <c r="F33" s="10" t="s">
        <v>43</v>
      </c>
      <c r="G33" s="1" t="s">
        <v>103</v>
      </c>
      <c r="H33" s="5">
        <v>16017005000</v>
      </c>
      <c r="I33" s="10" t="s">
        <v>131</v>
      </c>
      <c r="J33" s="10" t="s">
        <v>173</v>
      </c>
      <c r="K33" s="1" t="s">
        <v>131</v>
      </c>
      <c r="L33" s="1" t="s">
        <v>180</v>
      </c>
      <c r="M33" s="1">
        <v>144</v>
      </c>
      <c r="N33" s="5">
        <v>25</v>
      </c>
      <c r="O33" s="1">
        <v>6480</v>
      </c>
      <c r="P33" s="25">
        <f t="shared" si="3"/>
        <v>2.3832291283560134</v>
      </c>
      <c r="Q33" s="1" t="s">
        <v>190</v>
      </c>
      <c r="R33" s="17">
        <f>_xlfn.XLOOKUP(B33,[1]Sheet1!$A:$A,[1]Sheet1!$C:$C)</f>
        <v>2719</v>
      </c>
      <c r="S33" s="22">
        <v>5.99</v>
      </c>
      <c r="T33" s="8">
        <f t="shared" si="5"/>
        <v>16286.810000000001</v>
      </c>
      <c r="U33" s="21">
        <v>1.05</v>
      </c>
      <c r="V33" s="6">
        <f t="shared" si="6"/>
        <v>2854.9500000000003</v>
      </c>
      <c r="W33" s="28"/>
      <c r="X33" s="29"/>
    </row>
    <row r="34" spans="1:24" ht="64.5" customHeight="1" x14ac:dyDescent="0.25">
      <c r="A34" s="1" t="e" vm="31">
        <f t="shared" si="7"/>
        <v>#VALUE!</v>
      </c>
      <c r="B34" s="5">
        <v>45513003000</v>
      </c>
      <c r="C34" s="1" t="s">
        <v>178</v>
      </c>
      <c r="D34" s="1" t="s">
        <v>176</v>
      </c>
      <c r="E34" s="10" t="s">
        <v>178</v>
      </c>
      <c r="F34" s="10" t="s">
        <v>40</v>
      </c>
      <c r="G34" s="1" t="s">
        <v>91</v>
      </c>
      <c r="H34" s="5">
        <v>45513003000</v>
      </c>
      <c r="I34" s="10" t="s">
        <v>125</v>
      </c>
      <c r="J34" s="10" t="s">
        <v>157</v>
      </c>
      <c r="K34" s="1" t="s">
        <v>125</v>
      </c>
      <c r="L34" s="1" t="s">
        <v>185</v>
      </c>
      <c r="M34" s="1">
        <v>1</v>
      </c>
      <c r="N34" s="5">
        <v>433</v>
      </c>
      <c r="O34" s="1">
        <v>360</v>
      </c>
      <c r="P34" s="25">
        <f t="shared" si="3"/>
        <v>0.84309133489461363</v>
      </c>
      <c r="Q34" s="1" t="s">
        <v>190</v>
      </c>
      <c r="R34" s="17">
        <f>_xlfn.XLOOKUP(B34,[1]Sheet1!$A:$A,[1]Sheet1!$C:$C)</f>
        <v>427</v>
      </c>
      <c r="S34" s="22">
        <v>21.91</v>
      </c>
      <c r="T34" s="8">
        <f t="shared" ref="T34:T48" si="8">S34*R34</f>
        <v>9355.57</v>
      </c>
      <c r="U34" s="21">
        <v>4.6100000000000003</v>
      </c>
      <c r="V34" s="6">
        <f t="shared" ref="V34:V48" si="9">U34*R34</f>
        <v>1968.47</v>
      </c>
      <c r="W34" s="28"/>
      <c r="X34" s="29"/>
    </row>
    <row r="35" spans="1:24" ht="64.5" customHeight="1" x14ac:dyDescent="0.25">
      <c r="A35" s="1" t="e" vm="32">
        <f t="shared" si="7"/>
        <v>#VALUE!</v>
      </c>
      <c r="B35" s="5">
        <v>45513002000</v>
      </c>
      <c r="C35" s="1" t="s">
        <v>178</v>
      </c>
      <c r="D35" s="1" t="s">
        <v>176</v>
      </c>
      <c r="E35" s="10" t="s">
        <v>178</v>
      </c>
      <c r="F35" s="10" t="s">
        <v>40</v>
      </c>
      <c r="G35" s="1" t="s">
        <v>94</v>
      </c>
      <c r="H35" s="5">
        <v>45513002000</v>
      </c>
      <c r="I35" s="10" t="s">
        <v>125</v>
      </c>
      <c r="J35" s="10" t="s">
        <v>157</v>
      </c>
      <c r="K35" s="1" t="s">
        <v>125</v>
      </c>
      <c r="L35" s="1" t="s">
        <v>185</v>
      </c>
      <c r="M35" s="1">
        <v>1</v>
      </c>
      <c r="N35" s="5">
        <v>303</v>
      </c>
      <c r="O35" s="1">
        <v>360</v>
      </c>
      <c r="P35" s="25">
        <f t="shared" si="3"/>
        <v>1.2413793103448276</v>
      </c>
      <c r="Q35" s="1" t="s">
        <v>190</v>
      </c>
      <c r="R35" s="17">
        <f>_xlfn.XLOOKUP(B35,[1]Sheet1!$A:$A,[1]Sheet1!$C:$C)</f>
        <v>290</v>
      </c>
      <c r="S35" s="22">
        <v>21.91</v>
      </c>
      <c r="T35" s="8">
        <f t="shared" si="8"/>
        <v>6353.9</v>
      </c>
      <c r="U35" s="21">
        <v>4.6100000000000003</v>
      </c>
      <c r="V35" s="6">
        <f t="shared" si="9"/>
        <v>1336.9</v>
      </c>
      <c r="W35" s="28"/>
      <c r="X35" s="29"/>
    </row>
    <row r="36" spans="1:24" ht="64.5" customHeight="1" x14ac:dyDescent="0.25">
      <c r="A36" s="1" t="e" vm="33">
        <f t="shared" si="7"/>
        <v>#VALUE!</v>
      </c>
      <c r="B36" s="5">
        <v>45513004000</v>
      </c>
      <c r="C36" s="1" t="s">
        <v>178</v>
      </c>
      <c r="D36" s="1" t="s">
        <v>176</v>
      </c>
      <c r="E36" s="10" t="s">
        <v>178</v>
      </c>
      <c r="F36" s="10" t="s">
        <v>40</v>
      </c>
      <c r="G36" s="1" t="s">
        <v>101</v>
      </c>
      <c r="H36" s="5">
        <v>45513004000</v>
      </c>
      <c r="I36" s="10" t="s">
        <v>125</v>
      </c>
      <c r="J36" s="10" t="s">
        <v>157</v>
      </c>
      <c r="K36" s="1" t="s">
        <v>125</v>
      </c>
      <c r="L36" s="1" t="s">
        <v>185</v>
      </c>
      <c r="M36" s="1">
        <v>1</v>
      </c>
      <c r="N36" s="5">
        <v>202</v>
      </c>
      <c r="O36" s="1">
        <v>360</v>
      </c>
      <c r="P36" s="25">
        <f t="shared" si="3"/>
        <v>1.8461538461538463</v>
      </c>
      <c r="Q36" s="1" t="s">
        <v>190</v>
      </c>
      <c r="R36" s="17">
        <f>_xlfn.XLOOKUP(B36,[1]Sheet1!$A:$A,[1]Sheet1!$C:$C)</f>
        <v>195</v>
      </c>
      <c r="S36" s="22">
        <v>21.91</v>
      </c>
      <c r="T36" s="8">
        <f t="shared" si="8"/>
        <v>4272.45</v>
      </c>
      <c r="U36" s="21">
        <v>4.6100000000000003</v>
      </c>
      <c r="V36" s="6">
        <f t="shared" si="9"/>
        <v>898.95</v>
      </c>
      <c r="W36" s="28"/>
      <c r="X36" s="29"/>
    </row>
    <row r="37" spans="1:24" ht="64.5" customHeight="1" x14ac:dyDescent="0.25">
      <c r="A37" s="1" t="e" vm="34">
        <f t="shared" si="7"/>
        <v>#VALUE!</v>
      </c>
      <c r="B37" s="5">
        <v>45503002000</v>
      </c>
      <c r="C37" s="1" t="s">
        <v>178</v>
      </c>
      <c r="D37" s="1" t="s">
        <v>176</v>
      </c>
      <c r="E37" s="10" t="s">
        <v>178</v>
      </c>
      <c r="F37" s="10" t="s">
        <v>60</v>
      </c>
      <c r="G37" s="1" t="s">
        <v>78</v>
      </c>
      <c r="H37" s="5">
        <v>45503002000</v>
      </c>
      <c r="I37" s="10" t="s">
        <v>125</v>
      </c>
      <c r="J37" s="10" t="s">
        <v>169</v>
      </c>
      <c r="K37" s="1" t="s">
        <v>125</v>
      </c>
      <c r="L37" s="1" t="s">
        <v>186</v>
      </c>
      <c r="M37" s="1">
        <v>12</v>
      </c>
      <c r="N37" s="5">
        <v>21</v>
      </c>
      <c r="O37" s="1">
        <v>1344</v>
      </c>
      <c r="P37" s="25">
        <f t="shared" si="3"/>
        <v>5.1692307692307695</v>
      </c>
      <c r="Q37" s="1" t="s">
        <v>190</v>
      </c>
      <c r="R37" s="17">
        <f>_xlfn.XLOOKUP(B37,[1]Sheet1!$A:$A,[1]Sheet1!$C:$C)</f>
        <v>260</v>
      </c>
      <c r="S37" s="22">
        <v>13.99</v>
      </c>
      <c r="T37" s="8">
        <f t="shared" si="8"/>
        <v>3637.4</v>
      </c>
      <c r="U37" s="21">
        <v>3.88</v>
      </c>
      <c r="V37" s="6">
        <f t="shared" si="9"/>
        <v>1008.8</v>
      </c>
      <c r="W37" s="28"/>
      <c r="X37" s="29"/>
    </row>
    <row r="38" spans="1:24" ht="64.5" customHeight="1" x14ac:dyDescent="0.25">
      <c r="A38" s="1" t="e" vm="35">
        <f t="shared" si="7"/>
        <v>#VALUE!</v>
      </c>
      <c r="B38" s="5">
        <v>45503003000</v>
      </c>
      <c r="C38" s="1" t="s">
        <v>178</v>
      </c>
      <c r="D38" s="1" t="s">
        <v>176</v>
      </c>
      <c r="E38" s="10" t="s">
        <v>178</v>
      </c>
      <c r="F38" s="10" t="s">
        <v>60</v>
      </c>
      <c r="G38" s="1" t="s">
        <v>77</v>
      </c>
      <c r="H38" s="5">
        <v>45503003000</v>
      </c>
      <c r="I38" s="10" t="s">
        <v>125</v>
      </c>
      <c r="J38" s="10" t="s">
        <v>169</v>
      </c>
      <c r="K38" s="1" t="s">
        <v>125</v>
      </c>
      <c r="L38" s="1" t="s">
        <v>186</v>
      </c>
      <c r="M38" s="1">
        <v>12</v>
      </c>
      <c r="N38" s="5">
        <v>19</v>
      </c>
      <c r="O38" s="1">
        <v>1344</v>
      </c>
      <c r="P38" s="25">
        <f t="shared" si="3"/>
        <v>5.6234309623430958</v>
      </c>
      <c r="Q38" s="1" t="s">
        <v>190</v>
      </c>
      <c r="R38" s="17">
        <f>_xlfn.XLOOKUP(B38,[1]Sheet1!$A:$A,[1]Sheet1!$C:$C)</f>
        <v>239</v>
      </c>
      <c r="S38" s="22">
        <v>13.99</v>
      </c>
      <c r="T38" s="8">
        <f t="shared" si="8"/>
        <v>3343.61</v>
      </c>
      <c r="U38" s="21">
        <v>3.88</v>
      </c>
      <c r="V38" s="6">
        <f t="shared" si="9"/>
        <v>927.31999999999994</v>
      </c>
      <c r="W38" s="28"/>
      <c r="X38" s="29"/>
    </row>
    <row r="39" spans="1:24" ht="64.5" customHeight="1" x14ac:dyDescent="0.25">
      <c r="A39" s="1" t="e" vm="36">
        <f t="shared" si="7"/>
        <v>#VALUE!</v>
      </c>
      <c r="B39" s="5">
        <v>45501002000</v>
      </c>
      <c r="C39" s="1" t="s">
        <v>178</v>
      </c>
      <c r="D39" s="1" t="s">
        <v>176</v>
      </c>
      <c r="E39" s="10" t="s">
        <v>178</v>
      </c>
      <c r="F39" s="10" t="s">
        <v>51</v>
      </c>
      <c r="G39" s="1" t="s">
        <v>78</v>
      </c>
      <c r="H39" s="5">
        <v>45501002000</v>
      </c>
      <c r="I39" s="10" t="s">
        <v>125</v>
      </c>
      <c r="J39" s="10" t="s">
        <v>163</v>
      </c>
      <c r="K39" s="1" t="s">
        <v>125</v>
      </c>
      <c r="L39" s="1" t="s">
        <v>186</v>
      </c>
      <c r="M39" s="1">
        <v>12</v>
      </c>
      <c r="N39" s="5">
        <v>33</v>
      </c>
      <c r="O39" s="1">
        <v>1260</v>
      </c>
      <c r="P39" s="25">
        <f t="shared" si="3"/>
        <v>3.1578947368421053</v>
      </c>
      <c r="Q39" s="1" t="s">
        <v>190</v>
      </c>
      <c r="R39" s="17">
        <f>_xlfn.XLOOKUP(B39,[1]Sheet1!$A:$A,[1]Sheet1!$C:$C)</f>
        <v>399</v>
      </c>
      <c r="S39" s="22">
        <v>19.989999999999998</v>
      </c>
      <c r="T39" s="8">
        <f t="shared" si="8"/>
        <v>7976.0099999999993</v>
      </c>
      <c r="U39" s="21">
        <v>6.09</v>
      </c>
      <c r="V39" s="6">
        <f t="shared" si="9"/>
        <v>2429.91</v>
      </c>
      <c r="W39" s="28"/>
      <c r="X39" s="29"/>
    </row>
    <row r="40" spans="1:24" ht="64.5" customHeight="1" x14ac:dyDescent="0.25">
      <c r="A40" s="1" t="e" vm="37">
        <f t="shared" si="7"/>
        <v>#VALUE!</v>
      </c>
      <c r="B40" s="5">
        <v>45501001000</v>
      </c>
      <c r="C40" s="1" t="s">
        <v>178</v>
      </c>
      <c r="D40" s="1" t="s">
        <v>176</v>
      </c>
      <c r="E40" s="10" t="s">
        <v>178</v>
      </c>
      <c r="F40" s="10" t="s">
        <v>51</v>
      </c>
      <c r="G40" s="1" t="s">
        <v>76</v>
      </c>
      <c r="H40" s="5">
        <v>45501001000</v>
      </c>
      <c r="I40" s="10" t="s">
        <v>125</v>
      </c>
      <c r="J40" s="10" t="s">
        <v>163</v>
      </c>
      <c r="K40" s="1" t="s">
        <v>125</v>
      </c>
      <c r="L40" s="1" t="s">
        <v>186</v>
      </c>
      <c r="M40" s="1">
        <v>12</v>
      </c>
      <c r="N40" s="5">
        <v>31</v>
      </c>
      <c r="O40" s="1">
        <v>840</v>
      </c>
      <c r="P40" s="25">
        <f t="shared" si="3"/>
        <v>2.204724409448819</v>
      </c>
      <c r="Q40" s="1" t="s">
        <v>190</v>
      </c>
      <c r="R40" s="17">
        <f>_xlfn.XLOOKUP(B40,[1]Sheet1!$A:$A,[1]Sheet1!$C:$C)</f>
        <v>381</v>
      </c>
      <c r="S40" s="22">
        <v>19.989999999999998</v>
      </c>
      <c r="T40" s="8">
        <f t="shared" si="8"/>
        <v>7616.19</v>
      </c>
      <c r="U40" s="21">
        <v>6.09</v>
      </c>
      <c r="V40" s="6">
        <f t="shared" si="9"/>
        <v>2320.29</v>
      </c>
      <c r="W40" s="28"/>
      <c r="X40" s="29"/>
    </row>
    <row r="41" spans="1:24" ht="64.5" customHeight="1" x14ac:dyDescent="0.25">
      <c r="A41" s="1" t="e" vm="38">
        <f t="shared" si="7"/>
        <v>#VALUE!</v>
      </c>
      <c r="B41" s="5">
        <v>45502003000</v>
      </c>
      <c r="C41" s="1" t="s">
        <v>178</v>
      </c>
      <c r="D41" s="1" t="s">
        <v>176</v>
      </c>
      <c r="E41" s="10" t="s">
        <v>178</v>
      </c>
      <c r="F41" s="10" t="s">
        <v>20</v>
      </c>
      <c r="G41" s="1" t="s">
        <v>77</v>
      </c>
      <c r="H41" s="5">
        <v>45502003000</v>
      </c>
      <c r="I41" s="10" t="s">
        <v>125</v>
      </c>
      <c r="J41" s="10" t="s">
        <v>144</v>
      </c>
      <c r="K41" s="1" t="s">
        <v>125</v>
      </c>
      <c r="L41" s="1" t="s">
        <v>185</v>
      </c>
      <c r="M41" s="1">
        <v>12</v>
      </c>
      <c r="N41" s="5">
        <v>192</v>
      </c>
      <c r="O41" s="1">
        <v>216</v>
      </c>
      <c r="P41" s="25">
        <f t="shared" si="3"/>
        <v>9.366869037294015E-2</v>
      </c>
      <c r="Q41" s="1" t="s">
        <v>190</v>
      </c>
      <c r="R41" s="17">
        <f>_xlfn.XLOOKUP(B41,[1]Sheet1!$A:$A,[1]Sheet1!$C:$C)</f>
        <v>2306</v>
      </c>
      <c r="S41" s="22">
        <v>19.989999999999998</v>
      </c>
      <c r="T41" s="8">
        <f t="shared" si="8"/>
        <v>46096.939999999995</v>
      </c>
      <c r="U41" s="21">
        <v>7.16</v>
      </c>
      <c r="V41" s="6">
        <f t="shared" si="9"/>
        <v>16510.96</v>
      </c>
      <c r="W41" s="28"/>
      <c r="X41" s="29"/>
    </row>
    <row r="42" spans="1:24" ht="64.5" customHeight="1" x14ac:dyDescent="0.25">
      <c r="A42" s="1" t="e" vm="39">
        <f t="shared" si="7"/>
        <v>#VALUE!</v>
      </c>
      <c r="B42" s="5">
        <v>45502001000</v>
      </c>
      <c r="C42" s="1" t="s">
        <v>178</v>
      </c>
      <c r="D42" s="1" t="s">
        <v>176</v>
      </c>
      <c r="E42" s="10" t="s">
        <v>178</v>
      </c>
      <c r="F42" s="10" t="s">
        <v>20</v>
      </c>
      <c r="G42" s="1" t="s">
        <v>76</v>
      </c>
      <c r="H42" s="5">
        <v>45502001000</v>
      </c>
      <c r="I42" s="10" t="s">
        <v>125</v>
      </c>
      <c r="J42" s="10" t="s">
        <v>144</v>
      </c>
      <c r="K42" s="1" t="s">
        <v>125</v>
      </c>
      <c r="L42" s="1" t="s">
        <v>185</v>
      </c>
      <c r="M42" s="1">
        <v>12</v>
      </c>
      <c r="N42" s="5">
        <v>191</v>
      </c>
      <c r="O42" s="1">
        <v>216</v>
      </c>
      <c r="P42" s="25">
        <f t="shared" si="3"/>
        <v>9.4035698737483672E-2</v>
      </c>
      <c r="Q42" s="1" t="s">
        <v>190</v>
      </c>
      <c r="R42" s="17">
        <f>_xlfn.XLOOKUP(B42,[1]Sheet1!$A:$A,[1]Sheet1!$C:$C)</f>
        <v>2297</v>
      </c>
      <c r="S42" s="22">
        <v>19.989999999999998</v>
      </c>
      <c r="T42" s="8">
        <f t="shared" si="8"/>
        <v>45917.03</v>
      </c>
      <c r="U42" s="21">
        <v>7.16</v>
      </c>
      <c r="V42" s="6">
        <f t="shared" si="9"/>
        <v>16446.52</v>
      </c>
      <c r="W42" s="28"/>
      <c r="X42" s="29"/>
    </row>
    <row r="43" spans="1:24" ht="64.5" customHeight="1" x14ac:dyDescent="0.25">
      <c r="A43" s="1" t="e" vm="40">
        <f t="shared" si="7"/>
        <v>#VALUE!</v>
      </c>
      <c r="B43" s="5">
        <v>45502002000</v>
      </c>
      <c r="C43" s="1" t="s">
        <v>178</v>
      </c>
      <c r="D43" s="1" t="s">
        <v>176</v>
      </c>
      <c r="E43" s="10" t="s">
        <v>178</v>
      </c>
      <c r="F43" s="10" t="s">
        <v>20</v>
      </c>
      <c r="G43" s="1" t="s">
        <v>78</v>
      </c>
      <c r="H43" s="5">
        <v>45502002000</v>
      </c>
      <c r="I43" s="10" t="s">
        <v>125</v>
      </c>
      <c r="J43" s="10" t="s">
        <v>144</v>
      </c>
      <c r="K43" s="1" t="s">
        <v>125</v>
      </c>
      <c r="L43" s="1" t="s">
        <v>185</v>
      </c>
      <c r="M43" s="1">
        <v>12</v>
      </c>
      <c r="N43" s="5">
        <v>180</v>
      </c>
      <c r="O43" s="1">
        <v>240</v>
      </c>
      <c r="P43" s="25">
        <f t="shared" si="3"/>
        <v>0.11075219197046608</v>
      </c>
      <c r="Q43" s="1" t="s">
        <v>190</v>
      </c>
      <c r="R43" s="17">
        <f>_xlfn.XLOOKUP(B43,[1]Sheet1!$A:$A,[1]Sheet1!$C:$C)</f>
        <v>2167</v>
      </c>
      <c r="S43" s="22">
        <v>19.989999999999998</v>
      </c>
      <c r="T43" s="8">
        <f t="shared" si="8"/>
        <v>43318.329999999994</v>
      </c>
      <c r="U43" s="21">
        <v>7.16</v>
      </c>
      <c r="V43" s="6">
        <f t="shared" si="9"/>
        <v>15515.720000000001</v>
      </c>
      <c r="W43" s="28"/>
      <c r="X43" s="29"/>
    </row>
    <row r="44" spans="1:24" ht="64.5" customHeight="1" x14ac:dyDescent="0.25">
      <c r="A44" s="1" t="e" vm="41">
        <f t="shared" si="7"/>
        <v>#VALUE!</v>
      </c>
      <c r="B44" s="5">
        <v>45446013000</v>
      </c>
      <c r="C44" s="1" t="s">
        <v>178</v>
      </c>
      <c r="D44" s="1" t="s">
        <v>175</v>
      </c>
      <c r="E44" s="10" t="s">
        <v>178</v>
      </c>
      <c r="F44" s="10" t="s">
        <v>62</v>
      </c>
      <c r="G44" s="1" t="s">
        <v>115</v>
      </c>
      <c r="H44" s="5">
        <v>45446013000</v>
      </c>
      <c r="I44" s="10" t="s">
        <v>138</v>
      </c>
      <c r="J44" s="10" t="s">
        <v>170</v>
      </c>
      <c r="K44" s="1" t="s">
        <v>138</v>
      </c>
      <c r="L44" s="1" t="s">
        <v>185</v>
      </c>
      <c r="M44" s="1">
        <v>6</v>
      </c>
      <c r="N44" s="5">
        <v>24</v>
      </c>
      <c r="O44" s="1">
        <v>528</v>
      </c>
      <c r="P44" s="25">
        <f t="shared" ref="P44:P66" si="10">O44/R44</f>
        <v>6.1395348837209305</v>
      </c>
      <c r="Q44" s="1" t="s">
        <v>190</v>
      </c>
      <c r="R44" s="17">
        <f>_xlfn.XLOOKUP(B44,[1]Sheet1!$A:$A,[1]Sheet1!$C:$C)</f>
        <v>86</v>
      </c>
      <c r="S44" s="22">
        <v>21.99</v>
      </c>
      <c r="T44" s="8">
        <f t="shared" si="8"/>
        <v>1891.1399999999999</v>
      </c>
      <c r="U44" s="21">
        <v>5.52</v>
      </c>
      <c r="V44" s="6">
        <f t="shared" si="9"/>
        <v>474.71999999999997</v>
      </c>
      <c r="W44" s="28"/>
      <c r="X44" s="29"/>
    </row>
    <row r="45" spans="1:24" ht="64.5" customHeight="1" x14ac:dyDescent="0.25">
      <c r="A45" s="1" t="e" vm="42">
        <f t="shared" si="7"/>
        <v>#VALUE!</v>
      </c>
      <c r="B45" s="5">
        <v>45340084000</v>
      </c>
      <c r="C45" s="1" t="s">
        <v>178</v>
      </c>
      <c r="D45" s="1" t="s">
        <v>175</v>
      </c>
      <c r="E45" s="10" t="s">
        <v>178</v>
      </c>
      <c r="F45" s="10" t="s">
        <v>35</v>
      </c>
      <c r="G45" s="1" t="s">
        <v>95</v>
      </c>
      <c r="H45" s="5">
        <v>45340084000</v>
      </c>
      <c r="I45" s="10" t="s">
        <v>132</v>
      </c>
      <c r="J45" s="10" t="s">
        <v>152</v>
      </c>
      <c r="K45" s="1" t="s">
        <v>132</v>
      </c>
      <c r="L45" s="1" t="s">
        <v>185</v>
      </c>
      <c r="M45" s="1">
        <v>4</v>
      </c>
      <c r="N45" s="5">
        <v>212</v>
      </c>
      <c r="O45" s="1">
        <v>336</v>
      </c>
      <c r="P45" s="25">
        <f t="shared" si="10"/>
        <v>2.317241379310345</v>
      </c>
      <c r="Q45" s="1" t="s">
        <v>190</v>
      </c>
      <c r="R45" s="17">
        <f>_xlfn.XLOOKUP(B45,[1]Sheet1!$A:$A,[1]Sheet1!$C:$C)</f>
        <v>145</v>
      </c>
      <c r="S45" s="22">
        <v>34</v>
      </c>
      <c r="T45" s="8">
        <f t="shared" si="8"/>
        <v>4930</v>
      </c>
      <c r="U45" s="21">
        <v>6.3</v>
      </c>
      <c r="V45" s="6">
        <f t="shared" si="9"/>
        <v>913.5</v>
      </c>
      <c r="W45" s="28"/>
      <c r="X45" s="29"/>
    </row>
    <row r="46" spans="1:24" ht="64.5" customHeight="1" x14ac:dyDescent="0.25">
      <c r="A46" s="1" t="e" vm="43">
        <f t="shared" ref="A46:A48" si="11">_xlfn.IMAGE("https://ccoiblob1.blob.core.windows.net/ccois/"&amp;H46&amp;".jpg")</f>
        <v>#VALUE!</v>
      </c>
      <c r="B46" s="5">
        <v>46280011000</v>
      </c>
      <c r="C46" s="1" t="s">
        <v>178</v>
      </c>
      <c r="D46" s="1" t="s">
        <v>175</v>
      </c>
      <c r="E46" s="10" t="s">
        <v>178</v>
      </c>
      <c r="F46" s="10" t="s">
        <v>22</v>
      </c>
      <c r="G46" s="1" t="s">
        <v>74</v>
      </c>
      <c r="H46" s="5">
        <v>46280011000</v>
      </c>
      <c r="I46" s="10" t="s">
        <v>123</v>
      </c>
      <c r="J46" s="10" t="s">
        <v>146</v>
      </c>
      <c r="K46" s="1" t="s">
        <v>123</v>
      </c>
      <c r="L46" s="1" t="s">
        <v>185</v>
      </c>
      <c r="M46" s="1">
        <v>4</v>
      </c>
      <c r="N46" s="5">
        <v>418</v>
      </c>
      <c r="O46" s="1">
        <v>432</v>
      </c>
      <c r="P46" s="25">
        <f t="shared" si="10"/>
        <v>0.35294117647058826</v>
      </c>
      <c r="Q46" s="1" t="s">
        <v>190</v>
      </c>
      <c r="R46" s="17">
        <f>_xlfn.XLOOKUP(B46,[1]Sheet1!$A:$A,[1]Sheet1!$C:$C)</f>
        <v>1224</v>
      </c>
      <c r="S46" s="22">
        <v>30.49</v>
      </c>
      <c r="T46" s="8">
        <f t="shared" si="8"/>
        <v>37319.759999999995</v>
      </c>
      <c r="U46" s="21">
        <v>7.63</v>
      </c>
      <c r="V46" s="6">
        <f t="shared" si="9"/>
        <v>9339.119999999999</v>
      </c>
      <c r="W46" s="28"/>
      <c r="X46" s="29"/>
    </row>
    <row r="47" spans="1:24" ht="64.5" customHeight="1" x14ac:dyDescent="0.25">
      <c r="A47" s="1" t="e" vm="44">
        <f t="shared" si="11"/>
        <v>#VALUE!</v>
      </c>
      <c r="B47" s="5">
        <v>45364011000</v>
      </c>
      <c r="C47" s="1" t="s">
        <v>178</v>
      </c>
      <c r="D47" s="1" t="s">
        <v>175</v>
      </c>
      <c r="E47" s="10" t="s">
        <v>178</v>
      </c>
      <c r="F47" s="10" t="s">
        <v>29</v>
      </c>
      <c r="G47" s="1" t="s">
        <v>74</v>
      </c>
      <c r="H47" s="5">
        <v>45364011000</v>
      </c>
      <c r="I47" s="10" t="s">
        <v>123</v>
      </c>
      <c r="J47" s="10" t="s">
        <v>150</v>
      </c>
      <c r="K47" s="1" t="s">
        <v>123</v>
      </c>
      <c r="L47" s="1" t="s">
        <v>186</v>
      </c>
      <c r="M47" s="1">
        <v>6</v>
      </c>
      <c r="N47" s="5">
        <v>549</v>
      </c>
      <c r="O47" s="1">
        <v>2112</v>
      </c>
      <c r="P47" s="25">
        <f t="shared" si="10"/>
        <v>0.7245283018867924</v>
      </c>
      <c r="Q47" s="1" t="s">
        <v>190</v>
      </c>
      <c r="R47" s="17">
        <f>_xlfn.XLOOKUP(B47,[1]Sheet1!$A:$A,[1]Sheet1!$C:$C)</f>
        <v>2915</v>
      </c>
      <c r="S47" s="22">
        <v>12.49</v>
      </c>
      <c r="T47" s="8">
        <f t="shared" si="8"/>
        <v>36408.35</v>
      </c>
      <c r="U47" s="21">
        <v>2.2999999999999998</v>
      </c>
      <c r="V47" s="6">
        <f t="shared" si="9"/>
        <v>6704.4999999999991</v>
      </c>
      <c r="W47" s="28"/>
      <c r="X47" s="29"/>
    </row>
    <row r="48" spans="1:24" ht="64.5" customHeight="1" x14ac:dyDescent="0.25">
      <c r="A48" s="1" t="e" vm="45">
        <f t="shared" si="11"/>
        <v>#VALUE!</v>
      </c>
      <c r="B48" s="5">
        <v>46263011000</v>
      </c>
      <c r="C48" s="1" t="s">
        <v>178</v>
      </c>
      <c r="D48" s="1" t="s">
        <v>175</v>
      </c>
      <c r="E48" s="10" t="s">
        <v>178</v>
      </c>
      <c r="F48" s="10" t="s">
        <v>19</v>
      </c>
      <c r="G48" s="1" t="s">
        <v>74</v>
      </c>
      <c r="H48" s="5">
        <v>46263011000</v>
      </c>
      <c r="I48" s="10" t="s">
        <v>123</v>
      </c>
      <c r="J48" s="10" t="s">
        <v>143</v>
      </c>
      <c r="K48" s="1" t="s">
        <v>123</v>
      </c>
      <c r="L48" s="1" t="s">
        <v>186</v>
      </c>
      <c r="M48" s="1">
        <v>6</v>
      </c>
      <c r="N48" s="5">
        <v>570</v>
      </c>
      <c r="O48" s="1">
        <v>720</v>
      </c>
      <c r="P48" s="25">
        <f t="shared" si="10"/>
        <v>0.28892455858747995</v>
      </c>
      <c r="Q48" s="1" t="s">
        <v>190</v>
      </c>
      <c r="R48" s="17">
        <f>_xlfn.XLOOKUP(B48,[1]Sheet1!$A:$A,[1]Sheet1!$C:$C)</f>
        <v>2492</v>
      </c>
      <c r="S48" s="22">
        <v>22.99</v>
      </c>
      <c r="T48" s="8">
        <f t="shared" si="8"/>
        <v>57291.079999999994</v>
      </c>
      <c r="U48" s="21">
        <v>5.44</v>
      </c>
      <c r="V48" s="6">
        <f t="shared" si="9"/>
        <v>13556.480000000001</v>
      </c>
      <c r="W48" s="28"/>
      <c r="X48" s="29"/>
    </row>
    <row r="49" spans="1:24" ht="64.5" customHeight="1" x14ac:dyDescent="0.25">
      <c r="A49" s="1" t="e" vm="46">
        <f t="shared" ref="A49:A60" si="12">_xlfn.IMAGE("https://ccoiblob1.blob.core.windows.net/ccois/"&amp;H49&amp;".jpg")</f>
        <v>#VALUE!</v>
      </c>
      <c r="B49" s="5">
        <v>18471018000</v>
      </c>
      <c r="C49" s="1" t="s">
        <v>181</v>
      </c>
      <c r="D49" s="1" t="s">
        <v>177</v>
      </c>
      <c r="E49" s="10" t="s">
        <v>189</v>
      </c>
      <c r="F49" s="10" t="s">
        <v>54</v>
      </c>
      <c r="G49" s="1" t="s">
        <v>107</v>
      </c>
      <c r="H49" s="5">
        <v>18471018000</v>
      </c>
      <c r="I49" s="10" t="s">
        <v>134</v>
      </c>
      <c r="J49" s="10" t="s">
        <v>154</v>
      </c>
      <c r="K49" s="1" t="s">
        <v>134</v>
      </c>
      <c r="L49" s="1" t="s">
        <v>189</v>
      </c>
      <c r="M49" s="1">
        <v>6</v>
      </c>
      <c r="N49" s="5">
        <v>179</v>
      </c>
      <c r="O49" s="1">
        <v>3480</v>
      </c>
      <c r="P49" s="25">
        <f t="shared" si="10"/>
        <v>4.0184757505773669</v>
      </c>
      <c r="Q49" s="1" t="s">
        <v>190</v>
      </c>
      <c r="R49" s="17">
        <f>_xlfn.XLOOKUP(B49,[1]Sheet1!$A:$A,[1]Sheet1!$C:$C)</f>
        <v>866</v>
      </c>
      <c r="S49" s="22">
        <v>0.01</v>
      </c>
      <c r="T49" s="8">
        <f t="shared" ref="T49:T51" si="13">S49*R49</f>
        <v>8.66</v>
      </c>
      <c r="U49" s="21">
        <v>1.58</v>
      </c>
      <c r="V49" s="6">
        <f t="shared" ref="V49:V51" si="14">U49*R49</f>
        <v>1368.28</v>
      </c>
      <c r="W49" s="28"/>
      <c r="X49" s="29"/>
    </row>
    <row r="50" spans="1:24" ht="64.5" customHeight="1" x14ac:dyDescent="0.25">
      <c r="A50" s="1" t="e" vm="47">
        <f t="shared" si="12"/>
        <v>#VALUE!</v>
      </c>
      <c r="B50" s="5">
        <v>18471019000</v>
      </c>
      <c r="C50" s="1" t="s">
        <v>181</v>
      </c>
      <c r="D50" s="1" t="s">
        <v>177</v>
      </c>
      <c r="E50" s="10" t="s">
        <v>189</v>
      </c>
      <c r="F50" s="10" t="s">
        <v>54</v>
      </c>
      <c r="G50" s="1" t="s">
        <v>113</v>
      </c>
      <c r="H50" s="5">
        <v>18471019000</v>
      </c>
      <c r="I50" s="10" t="s">
        <v>134</v>
      </c>
      <c r="J50" s="10" t="s">
        <v>154</v>
      </c>
      <c r="K50" s="1" t="s">
        <v>134</v>
      </c>
      <c r="L50" s="1" t="s">
        <v>189</v>
      </c>
      <c r="M50" s="1">
        <v>6</v>
      </c>
      <c r="N50" s="5">
        <v>135</v>
      </c>
      <c r="O50" s="1">
        <v>3480</v>
      </c>
      <c r="P50" s="25">
        <f t="shared" si="10"/>
        <v>5.6038647342995169</v>
      </c>
      <c r="Q50" s="1" t="s">
        <v>190</v>
      </c>
      <c r="R50" s="17">
        <f>_xlfn.XLOOKUP(B50,[1]Sheet1!$A:$A,[1]Sheet1!$C:$C)</f>
        <v>621</v>
      </c>
      <c r="S50" s="22">
        <v>8.49</v>
      </c>
      <c r="T50" s="8">
        <f t="shared" si="13"/>
        <v>5272.29</v>
      </c>
      <c r="U50" s="21">
        <v>1.58</v>
      </c>
      <c r="V50" s="6">
        <f t="shared" si="14"/>
        <v>981.18000000000006</v>
      </c>
      <c r="W50" s="28"/>
      <c r="X50" s="29"/>
    </row>
    <row r="51" spans="1:24" ht="64.5" customHeight="1" x14ac:dyDescent="0.25">
      <c r="A51" s="1" t="e" vm="48">
        <f t="shared" si="12"/>
        <v>#VALUE!</v>
      </c>
      <c r="B51" s="5">
        <v>18506041000</v>
      </c>
      <c r="C51" s="1" t="s">
        <v>178</v>
      </c>
      <c r="D51" s="1" t="s">
        <v>177</v>
      </c>
      <c r="E51" s="10" t="s">
        <v>178</v>
      </c>
      <c r="F51" s="10" t="s">
        <v>46</v>
      </c>
      <c r="G51" s="1" t="s">
        <v>89</v>
      </c>
      <c r="H51" s="5">
        <v>18506041000</v>
      </c>
      <c r="I51" s="10" t="s">
        <v>129</v>
      </c>
      <c r="J51" s="10" t="s">
        <v>160</v>
      </c>
      <c r="K51" s="1" t="s">
        <v>129</v>
      </c>
      <c r="L51" s="1" t="s">
        <v>185</v>
      </c>
      <c r="M51" s="1">
        <v>6</v>
      </c>
      <c r="N51" s="5">
        <v>120</v>
      </c>
      <c r="O51" s="1">
        <v>600</v>
      </c>
      <c r="P51" s="25">
        <f t="shared" si="10"/>
        <v>1.4925373134328359</v>
      </c>
      <c r="Q51" s="1" t="s">
        <v>190</v>
      </c>
      <c r="R51" s="17">
        <f>_xlfn.XLOOKUP(B51,[1]Sheet1!$A:$A,[1]Sheet1!$C:$C)</f>
        <v>402</v>
      </c>
      <c r="S51" s="22">
        <v>18.989999999999998</v>
      </c>
      <c r="T51" s="8">
        <f t="shared" si="13"/>
        <v>7633.98</v>
      </c>
      <c r="U51" s="21">
        <v>4.66</v>
      </c>
      <c r="V51" s="6">
        <f t="shared" si="14"/>
        <v>1873.3200000000002</v>
      </c>
      <c r="W51" s="28"/>
      <c r="X51" s="29"/>
    </row>
    <row r="52" spans="1:24" ht="64.5" customHeight="1" x14ac:dyDescent="0.25">
      <c r="A52" s="1" t="e" vm="49">
        <f t="shared" si="12"/>
        <v>#VALUE!</v>
      </c>
      <c r="B52" s="5">
        <v>18498041000</v>
      </c>
      <c r="C52" s="1" t="s">
        <v>178</v>
      </c>
      <c r="D52" s="1" t="s">
        <v>177</v>
      </c>
      <c r="E52" s="10" t="s">
        <v>178</v>
      </c>
      <c r="F52" s="10" t="s">
        <v>33</v>
      </c>
      <c r="G52" s="1" t="s">
        <v>89</v>
      </c>
      <c r="H52" s="5">
        <v>18498041000</v>
      </c>
      <c r="I52" s="10" t="s">
        <v>129</v>
      </c>
      <c r="J52" s="10" t="s">
        <v>151</v>
      </c>
      <c r="K52" s="1" t="s">
        <v>129</v>
      </c>
      <c r="L52" s="1" t="s">
        <v>186</v>
      </c>
      <c r="M52" s="1">
        <v>6</v>
      </c>
      <c r="N52" s="5">
        <v>550</v>
      </c>
      <c r="O52" s="1">
        <v>1248</v>
      </c>
      <c r="P52" s="25">
        <f t="shared" si="10"/>
        <v>0.40572171651495448</v>
      </c>
      <c r="Q52" s="1" t="s">
        <v>190</v>
      </c>
      <c r="R52" s="17">
        <f>_xlfn.XLOOKUP(B52,[1]Sheet1!$A:$A,[1]Sheet1!$C:$C)</f>
        <v>3076</v>
      </c>
      <c r="S52" s="22">
        <v>12.99</v>
      </c>
      <c r="T52" s="8">
        <f t="shared" ref="T52:T62" si="15">S52*R52</f>
        <v>39957.24</v>
      </c>
      <c r="U52" s="21">
        <v>2.73</v>
      </c>
      <c r="V52" s="6">
        <f t="shared" ref="V52:V62" si="16">U52*R52</f>
        <v>8397.48</v>
      </c>
      <c r="W52" s="28"/>
      <c r="X52" s="29"/>
    </row>
    <row r="53" spans="1:24" ht="64.5" customHeight="1" x14ac:dyDescent="0.25">
      <c r="A53" s="1" t="e" vm="50">
        <f t="shared" si="12"/>
        <v>#VALUE!</v>
      </c>
      <c r="B53" s="5">
        <v>18498032000</v>
      </c>
      <c r="C53" s="1" t="s">
        <v>178</v>
      </c>
      <c r="D53" s="1" t="s">
        <v>177</v>
      </c>
      <c r="E53" s="10" t="s">
        <v>178</v>
      </c>
      <c r="F53" s="10" t="s">
        <v>32</v>
      </c>
      <c r="G53" s="1" t="s">
        <v>86</v>
      </c>
      <c r="H53" s="5">
        <v>18498032000</v>
      </c>
      <c r="I53" s="10" t="s">
        <v>129</v>
      </c>
      <c r="J53" s="10" t="s">
        <v>151</v>
      </c>
      <c r="K53" s="1" t="s">
        <v>129</v>
      </c>
      <c r="L53" s="1" t="s">
        <v>186</v>
      </c>
      <c r="M53" s="1">
        <v>6</v>
      </c>
      <c r="N53" s="5">
        <v>464</v>
      </c>
      <c r="O53" s="1">
        <v>1248</v>
      </c>
      <c r="P53" s="25">
        <f t="shared" si="10"/>
        <v>0.46987951807228917</v>
      </c>
      <c r="Q53" s="1" t="s">
        <v>190</v>
      </c>
      <c r="R53" s="17">
        <f>_xlfn.XLOOKUP(B53,[1]Sheet1!$A:$A,[1]Sheet1!$C:$C)</f>
        <v>2656</v>
      </c>
      <c r="S53" s="22">
        <v>12.99</v>
      </c>
      <c r="T53" s="8">
        <f t="shared" si="15"/>
        <v>34501.440000000002</v>
      </c>
      <c r="U53" s="21">
        <v>2.73</v>
      </c>
      <c r="V53" s="6">
        <f t="shared" si="16"/>
        <v>7250.88</v>
      </c>
      <c r="W53" s="28"/>
      <c r="X53" s="29"/>
    </row>
    <row r="54" spans="1:24" ht="64.5" customHeight="1" x14ac:dyDescent="0.25">
      <c r="A54" s="1" t="e" vm="51">
        <f t="shared" si="12"/>
        <v>#VALUE!</v>
      </c>
      <c r="B54" s="5">
        <v>18498034000</v>
      </c>
      <c r="C54" s="1" t="s">
        <v>178</v>
      </c>
      <c r="D54" s="1" t="s">
        <v>177</v>
      </c>
      <c r="E54" s="10" t="s">
        <v>178</v>
      </c>
      <c r="F54" s="10" t="s">
        <v>42</v>
      </c>
      <c r="G54" s="1" t="s">
        <v>92</v>
      </c>
      <c r="H54" s="5">
        <v>18498034000</v>
      </c>
      <c r="I54" s="10" t="s">
        <v>129</v>
      </c>
      <c r="J54" s="10" t="s">
        <v>151</v>
      </c>
      <c r="K54" s="1" t="s">
        <v>129</v>
      </c>
      <c r="L54" s="1" t="s">
        <v>186</v>
      </c>
      <c r="M54" s="1">
        <v>6</v>
      </c>
      <c r="N54" s="5">
        <v>303</v>
      </c>
      <c r="O54" s="1">
        <v>1248</v>
      </c>
      <c r="P54" s="25">
        <f t="shared" si="10"/>
        <v>0.77419354838709675</v>
      </c>
      <c r="Q54" s="1" t="s">
        <v>190</v>
      </c>
      <c r="R54" s="17">
        <f>_xlfn.XLOOKUP(B54,[1]Sheet1!$A:$A,[1]Sheet1!$C:$C)</f>
        <v>1612</v>
      </c>
      <c r="S54" s="22">
        <v>12.99</v>
      </c>
      <c r="T54" s="8">
        <f t="shared" si="15"/>
        <v>20939.88</v>
      </c>
      <c r="U54" s="21">
        <v>2.73</v>
      </c>
      <c r="V54" s="6">
        <f t="shared" si="16"/>
        <v>4400.76</v>
      </c>
      <c r="W54" s="28"/>
      <c r="X54" s="29"/>
    </row>
    <row r="55" spans="1:24" ht="64.5" customHeight="1" x14ac:dyDescent="0.25">
      <c r="A55" s="1" t="e" vm="52">
        <f t="shared" si="12"/>
        <v>#VALUE!</v>
      </c>
      <c r="B55" s="5">
        <v>18456009000</v>
      </c>
      <c r="C55" s="1" t="s">
        <v>178</v>
      </c>
      <c r="D55" s="1" t="s">
        <v>177</v>
      </c>
      <c r="E55" s="10" t="s">
        <v>178</v>
      </c>
      <c r="F55" s="10" t="s">
        <v>45</v>
      </c>
      <c r="G55" s="1" t="s">
        <v>96</v>
      </c>
      <c r="H55" s="5">
        <v>18456009000</v>
      </c>
      <c r="I55" s="10" t="s">
        <v>129</v>
      </c>
      <c r="J55" s="10" t="s">
        <v>151</v>
      </c>
      <c r="K55" s="1" t="s">
        <v>129</v>
      </c>
      <c r="L55" s="1" t="s">
        <v>186</v>
      </c>
      <c r="M55" s="1">
        <v>6</v>
      </c>
      <c r="N55" s="5">
        <v>218</v>
      </c>
      <c r="O55" s="1">
        <v>1248</v>
      </c>
      <c r="P55" s="25">
        <f t="shared" si="10"/>
        <v>1.0842745438748913</v>
      </c>
      <c r="Q55" s="1" t="s">
        <v>190</v>
      </c>
      <c r="R55" s="17">
        <f>_xlfn.XLOOKUP(B55,[1]Sheet1!$A:$A,[1]Sheet1!$C:$C)</f>
        <v>1151</v>
      </c>
      <c r="S55" s="22">
        <v>14.5</v>
      </c>
      <c r="T55" s="8">
        <f t="shared" si="15"/>
        <v>16689.5</v>
      </c>
      <c r="U55" s="21">
        <v>2.73</v>
      </c>
      <c r="V55" s="6">
        <f t="shared" si="16"/>
        <v>3142.23</v>
      </c>
      <c r="W55" s="28"/>
      <c r="X55" s="29"/>
    </row>
    <row r="56" spans="1:24" ht="64.5" customHeight="1" x14ac:dyDescent="0.25">
      <c r="A56" s="1" t="e" vm="53">
        <f t="shared" si="12"/>
        <v>#VALUE!</v>
      </c>
      <c r="B56" s="5">
        <v>18456002000</v>
      </c>
      <c r="C56" s="1" t="s">
        <v>178</v>
      </c>
      <c r="D56" s="1" t="s">
        <v>177</v>
      </c>
      <c r="E56" s="10" t="s">
        <v>178</v>
      </c>
      <c r="F56" s="10" t="s">
        <v>45</v>
      </c>
      <c r="G56" s="1" t="s">
        <v>98</v>
      </c>
      <c r="H56" s="5">
        <v>18456002000</v>
      </c>
      <c r="I56" s="10" t="s">
        <v>129</v>
      </c>
      <c r="J56" s="10" t="s">
        <v>151</v>
      </c>
      <c r="K56" s="1" t="s">
        <v>129</v>
      </c>
      <c r="L56" s="1" t="s">
        <v>186</v>
      </c>
      <c r="M56" s="1">
        <v>6</v>
      </c>
      <c r="N56" s="5">
        <v>198</v>
      </c>
      <c r="O56" s="1">
        <v>1248</v>
      </c>
      <c r="P56" s="25">
        <f t="shared" si="10"/>
        <v>1.2644376899696048</v>
      </c>
      <c r="Q56" s="1" t="s">
        <v>190</v>
      </c>
      <c r="R56" s="17">
        <f>_xlfn.XLOOKUP(B56,[1]Sheet1!$A:$A,[1]Sheet1!$C:$C)</f>
        <v>987</v>
      </c>
      <c r="S56" s="22">
        <v>14.5</v>
      </c>
      <c r="T56" s="8">
        <f t="shared" si="15"/>
        <v>14311.5</v>
      </c>
      <c r="U56" s="21">
        <v>2.73</v>
      </c>
      <c r="V56" s="6">
        <f t="shared" si="16"/>
        <v>2694.5099999999998</v>
      </c>
      <c r="W56" s="28"/>
      <c r="X56" s="29"/>
    </row>
    <row r="57" spans="1:24" ht="64.5" customHeight="1" x14ac:dyDescent="0.25">
      <c r="A57" s="1" t="e" vm="54">
        <f t="shared" si="12"/>
        <v>#VALUE!</v>
      </c>
      <c r="B57" s="5">
        <v>18498001000</v>
      </c>
      <c r="C57" s="1" t="s">
        <v>178</v>
      </c>
      <c r="D57" s="1" t="s">
        <v>177</v>
      </c>
      <c r="E57" s="10" t="s">
        <v>178</v>
      </c>
      <c r="F57" s="10" t="s">
        <v>52</v>
      </c>
      <c r="G57" s="1" t="s">
        <v>85</v>
      </c>
      <c r="H57" s="5">
        <v>18498001000</v>
      </c>
      <c r="I57" s="10" t="s">
        <v>129</v>
      </c>
      <c r="J57" s="10" t="s">
        <v>151</v>
      </c>
      <c r="K57" s="1" t="s">
        <v>129</v>
      </c>
      <c r="L57" s="1" t="s">
        <v>186</v>
      </c>
      <c r="M57" s="1">
        <v>6</v>
      </c>
      <c r="N57" s="5">
        <v>138</v>
      </c>
      <c r="O57" s="1">
        <v>1248</v>
      </c>
      <c r="P57" s="25">
        <f t="shared" si="10"/>
        <v>2.4280155642023344</v>
      </c>
      <c r="Q57" s="1" t="s">
        <v>190</v>
      </c>
      <c r="R57" s="17">
        <f>_xlfn.XLOOKUP(B57,[1]Sheet1!$A:$A,[1]Sheet1!$C:$C)</f>
        <v>514</v>
      </c>
      <c r="S57" s="22">
        <v>12.99</v>
      </c>
      <c r="T57" s="8">
        <f t="shared" si="15"/>
        <v>6676.86</v>
      </c>
      <c r="U57" s="21">
        <v>2.73</v>
      </c>
      <c r="V57" s="6">
        <f t="shared" si="16"/>
        <v>1403.22</v>
      </c>
      <c r="W57" s="28"/>
      <c r="X57" s="29"/>
    </row>
    <row r="58" spans="1:24" ht="64.5" customHeight="1" x14ac:dyDescent="0.25">
      <c r="A58" s="1" t="e" vm="55">
        <f t="shared" si="12"/>
        <v>#VALUE!</v>
      </c>
      <c r="B58" s="5">
        <v>18456003000</v>
      </c>
      <c r="C58" s="1" t="s">
        <v>178</v>
      </c>
      <c r="D58" s="1" t="s">
        <v>177</v>
      </c>
      <c r="E58" s="10" t="s">
        <v>178</v>
      </c>
      <c r="F58" s="10" t="s">
        <v>45</v>
      </c>
      <c r="G58" s="1" t="s">
        <v>104</v>
      </c>
      <c r="H58" s="5">
        <v>18456003000</v>
      </c>
      <c r="I58" s="10" t="s">
        <v>129</v>
      </c>
      <c r="J58" s="10" t="s">
        <v>151</v>
      </c>
      <c r="K58" s="1" t="s">
        <v>129</v>
      </c>
      <c r="L58" s="1" t="s">
        <v>186</v>
      </c>
      <c r="M58" s="1">
        <v>6</v>
      </c>
      <c r="N58" s="5">
        <v>121</v>
      </c>
      <c r="O58" s="1">
        <v>1248</v>
      </c>
      <c r="P58" s="25">
        <f t="shared" si="10"/>
        <v>2.0194174757281553</v>
      </c>
      <c r="Q58" s="1" t="s">
        <v>190</v>
      </c>
      <c r="R58" s="17">
        <f>_xlfn.XLOOKUP(B58,[1]Sheet1!$A:$A,[1]Sheet1!$C:$C)</f>
        <v>618</v>
      </c>
      <c r="S58" s="22">
        <v>14.5</v>
      </c>
      <c r="T58" s="8">
        <f t="shared" si="15"/>
        <v>8961</v>
      </c>
      <c r="U58" s="21">
        <v>2.73</v>
      </c>
      <c r="V58" s="6">
        <f t="shared" si="16"/>
        <v>1687.14</v>
      </c>
      <c r="W58" s="28"/>
      <c r="X58" s="29"/>
    </row>
    <row r="59" spans="1:24" ht="64.5" customHeight="1" x14ac:dyDescent="0.25">
      <c r="A59" s="1" t="e" vm="56">
        <f t="shared" si="12"/>
        <v>#VALUE!</v>
      </c>
      <c r="B59" s="5">
        <v>18498011000</v>
      </c>
      <c r="C59" s="1" t="s">
        <v>178</v>
      </c>
      <c r="D59" s="1" t="s">
        <v>177</v>
      </c>
      <c r="E59" s="10" t="s">
        <v>178</v>
      </c>
      <c r="F59" s="10" t="s">
        <v>63</v>
      </c>
      <c r="G59" s="1" t="s">
        <v>87</v>
      </c>
      <c r="H59" s="5">
        <v>18498011000</v>
      </c>
      <c r="I59" s="10" t="s">
        <v>129</v>
      </c>
      <c r="J59" s="10" t="s">
        <v>151</v>
      </c>
      <c r="K59" s="1" t="s">
        <v>129</v>
      </c>
      <c r="L59" s="1" t="s">
        <v>186</v>
      </c>
      <c r="M59" s="1">
        <v>6</v>
      </c>
      <c r="N59" s="5">
        <v>71</v>
      </c>
      <c r="O59" s="1">
        <v>1248</v>
      </c>
      <c r="P59" s="25">
        <f t="shared" si="10"/>
        <v>9.75</v>
      </c>
      <c r="Q59" s="1" t="s">
        <v>190</v>
      </c>
      <c r="R59" s="17">
        <f>_xlfn.XLOOKUP(B59,[1]Sheet1!$A:$A,[1]Sheet1!$C:$C)</f>
        <v>128</v>
      </c>
      <c r="S59" s="22">
        <v>12.99</v>
      </c>
      <c r="T59" s="8">
        <f t="shared" si="15"/>
        <v>1662.72</v>
      </c>
      <c r="U59" s="21">
        <v>2.73</v>
      </c>
      <c r="V59" s="6">
        <f t="shared" si="16"/>
        <v>349.44</v>
      </c>
      <c r="W59" s="28"/>
      <c r="X59" s="29"/>
    </row>
    <row r="60" spans="1:24" ht="64.5" customHeight="1" x14ac:dyDescent="0.25">
      <c r="A60" s="1" t="e" vm="57">
        <f t="shared" si="12"/>
        <v>#VALUE!</v>
      </c>
      <c r="B60" s="5">
        <v>18498002000</v>
      </c>
      <c r="C60" s="1" t="s">
        <v>178</v>
      </c>
      <c r="D60" s="1" t="s">
        <v>177</v>
      </c>
      <c r="E60" s="10" t="s">
        <v>178</v>
      </c>
      <c r="F60" s="10" t="s">
        <v>61</v>
      </c>
      <c r="G60" s="1" t="s">
        <v>98</v>
      </c>
      <c r="H60" s="5">
        <v>18498002000</v>
      </c>
      <c r="I60" s="10" t="s">
        <v>129</v>
      </c>
      <c r="J60" s="10" t="s">
        <v>151</v>
      </c>
      <c r="K60" s="1" t="s">
        <v>129</v>
      </c>
      <c r="L60" s="1" t="s">
        <v>186</v>
      </c>
      <c r="M60" s="1">
        <v>6</v>
      </c>
      <c r="N60" s="5">
        <v>64</v>
      </c>
      <c r="O60" s="1">
        <v>1248</v>
      </c>
      <c r="P60" s="25">
        <f t="shared" si="10"/>
        <v>6.7459459459459463</v>
      </c>
      <c r="Q60" s="1" t="s">
        <v>190</v>
      </c>
      <c r="R60" s="17">
        <f>_xlfn.XLOOKUP(B60,[1]Sheet1!$A:$A,[1]Sheet1!$C:$C)</f>
        <v>185</v>
      </c>
      <c r="S60" s="22">
        <v>12.99</v>
      </c>
      <c r="T60" s="8">
        <f t="shared" si="15"/>
        <v>2403.15</v>
      </c>
      <c r="U60" s="21">
        <v>2.73</v>
      </c>
      <c r="V60" s="6">
        <f t="shared" si="16"/>
        <v>505.05</v>
      </c>
      <c r="W60" s="28"/>
      <c r="X60" s="29"/>
    </row>
    <row r="61" spans="1:24" ht="64.5" customHeight="1" x14ac:dyDescent="0.25">
      <c r="A61" s="1" t="e" vm="58">
        <f t="shared" ref="A61:A68" si="17">_xlfn.IMAGE("https://ccoiblob1.blob.core.windows.net/ccois/"&amp;H61&amp;".jpg")</f>
        <v>#VALUE!</v>
      </c>
      <c r="B61" s="5">
        <v>18436002000</v>
      </c>
      <c r="C61" s="1" t="s">
        <v>178</v>
      </c>
      <c r="D61" s="1" t="s">
        <v>177</v>
      </c>
      <c r="E61" s="10" t="s">
        <v>178</v>
      </c>
      <c r="F61" s="10" t="s">
        <v>28</v>
      </c>
      <c r="G61" s="1" t="s">
        <v>98</v>
      </c>
      <c r="H61" s="5">
        <v>18436002000</v>
      </c>
      <c r="I61" s="10" t="s">
        <v>129</v>
      </c>
      <c r="J61" s="10" t="s">
        <v>147</v>
      </c>
      <c r="K61" s="1" t="s">
        <v>129</v>
      </c>
      <c r="L61" s="1" t="s">
        <v>186</v>
      </c>
      <c r="M61" s="1">
        <v>4</v>
      </c>
      <c r="N61" s="5">
        <v>109</v>
      </c>
      <c r="O61" s="1">
        <v>468</v>
      </c>
      <c r="P61" s="25">
        <f t="shared" si="10"/>
        <v>2.25</v>
      </c>
      <c r="Q61" s="1" t="s">
        <v>190</v>
      </c>
      <c r="R61" s="17">
        <f>_xlfn.XLOOKUP(B61,[1]Sheet1!$A:$A,[1]Sheet1!$C:$C)</f>
        <v>208</v>
      </c>
      <c r="S61" s="22">
        <v>25.5</v>
      </c>
      <c r="T61" s="8">
        <f t="shared" si="15"/>
        <v>5304</v>
      </c>
      <c r="U61" s="21">
        <v>5.41</v>
      </c>
      <c r="V61" s="6">
        <f t="shared" si="16"/>
        <v>1125.28</v>
      </c>
      <c r="W61" s="28"/>
      <c r="X61" s="29"/>
    </row>
    <row r="62" spans="1:24" ht="64.5" customHeight="1" x14ac:dyDescent="0.25">
      <c r="A62" s="1" t="e" vm="59">
        <f t="shared" si="17"/>
        <v>#VALUE!</v>
      </c>
      <c r="B62" s="5">
        <v>18470005000</v>
      </c>
      <c r="C62" s="1" t="s">
        <v>181</v>
      </c>
      <c r="D62" s="1" t="s">
        <v>177</v>
      </c>
      <c r="E62" s="10" t="s">
        <v>189</v>
      </c>
      <c r="F62" s="10" t="s">
        <v>37</v>
      </c>
      <c r="G62" s="1" t="s">
        <v>97</v>
      </c>
      <c r="H62" s="5">
        <v>18470005000</v>
      </c>
      <c r="I62" s="10" t="s">
        <v>129</v>
      </c>
      <c r="J62" s="10" t="s">
        <v>154</v>
      </c>
      <c r="K62" s="1" t="s">
        <v>129</v>
      </c>
      <c r="L62" s="1" t="s">
        <v>189</v>
      </c>
      <c r="M62" s="1">
        <v>6</v>
      </c>
      <c r="N62" s="5">
        <v>427</v>
      </c>
      <c r="O62" s="1">
        <v>3024</v>
      </c>
      <c r="P62" s="25">
        <f t="shared" si="10"/>
        <v>1.7830188679245282</v>
      </c>
      <c r="Q62" s="1" t="s">
        <v>190</v>
      </c>
      <c r="R62" s="17">
        <f>_xlfn.XLOOKUP(B62,[1]Sheet1!$A:$A,[1]Sheet1!$C:$C)</f>
        <v>1696</v>
      </c>
      <c r="S62" s="22">
        <v>15</v>
      </c>
      <c r="T62" s="8">
        <f t="shared" si="15"/>
        <v>25440</v>
      </c>
      <c r="U62" s="21">
        <v>1.86</v>
      </c>
      <c r="V62" s="6">
        <f t="shared" si="16"/>
        <v>3154.56</v>
      </c>
      <c r="W62" s="28"/>
      <c r="X62" s="29"/>
    </row>
    <row r="63" spans="1:24" ht="64.5" customHeight="1" x14ac:dyDescent="0.25">
      <c r="A63" s="1" t="e" vm="60">
        <f t="shared" si="17"/>
        <v>#VALUE!</v>
      </c>
      <c r="B63" s="5">
        <v>18470028000</v>
      </c>
      <c r="C63" s="1" t="s">
        <v>181</v>
      </c>
      <c r="D63" s="1" t="s">
        <v>177</v>
      </c>
      <c r="E63" s="10" t="s">
        <v>189</v>
      </c>
      <c r="F63" s="10" t="s">
        <v>37</v>
      </c>
      <c r="G63" s="1" t="s">
        <v>102</v>
      </c>
      <c r="H63" s="5">
        <v>18470028000</v>
      </c>
      <c r="I63" s="10" t="s">
        <v>129</v>
      </c>
      <c r="J63" s="10" t="s">
        <v>150</v>
      </c>
      <c r="K63" s="1" t="s">
        <v>129</v>
      </c>
      <c r="L63" s="1" t="s">
        <v>189</v>
      </c>
      <c r="M63" s="1">
        <v>6</v>
      </c>
      <c r="N63" s="5">
        <v>373</v>
      </c>
      <c r="O63" s="1">
        <v>3024</v>
      </c>
      <c r="P63" s="25">
        <f t="shared" si="10"/>
        <v>1.420385157350869</v>
      </c>
      <c r="Q63" s="1" t="s">
        <v>190</v>
      </c>
      <c r="R63" s="17">
        <f>_xlfn.XLOOKUP(B63,[1]Sheet1!$A:$A,[1]Sheet1!$C:$C)</f>
        <v>2129</v>
      </c>
      <c r="S63" s="22">
        <v>12.49</v>
      </c>
      <c r="T63" s="8">
        <f t="shared" ref="T63:T69" si="18">S63*R63</f>
        <v>26591.21</v>
      </c>
      <c r="U63" s="21">
        <v>1.86</v>
      </c>
      <c r="V63" s="6">
        <f t="shared" ref="V63:V69" si="19">U63*R63</f>
        <v>3959.94</v>
      </c>
      <c r="W63" s="28"/>
      <c r="X63" s="29"/>
    </row>
    <row r="64" spans="1:24" ht="64.5" customHeight="1" x14ac:dyDescent="0.25">
      <c r="A64" s="1" t="e" vm="61">
        <f t="shared" si="17"/>
        <v>#VALUE!</v>
      </c>
      <c r="B64" s="5">
        <v>18467022000</v>
      </c>
      <c r="C64" s="1" t="s">
        <v>184</v>
      </c>
      <c r="D64" s="1" t="s">
        <v>177</v>
      </c>
      <c r="E64" s="10" t="s">
        <v>183</v>
      </c>
      <c r="F64" s="10" t="s">
        <v>58</v>
      </c>
      <c r="G64" s="1" t="s">
        <v>112</v>
      </c>
      <c r="H64" s="5">
        <v>18467022000</v>
      </c>
      <c r="I64" s="10" t="s">
        <v>135</v>
      </c>
      <c r="J64" s="10" t="s">
        <v>168</v>
      </c>
      <c r="K64" s="1" t="s">
        <v>135</v>
      </c>
      <c r="L64" s="1" t="s">
        <v>183</v>
      </c>
      <c r="M64" s="1">
        <v>12</v>
      </c>
      <c r="N64" s="5">
        <v>77</v>
      </c>
      <c r="O64" s="1">
        <v>4032</v>
      </c>
      <c r="P64" s="25">
        <f t="shared" si="10"/>
        <v>6.799325463743676</v>
      </c>
      <c r="Q64" s="1" t="s">
        <v>190</v>
      </c>
      <c r="R64" s="17">
        <f>_xlfn.XLOOKUP(B64,[1]Sheet1!$A:$A,[1]Sheet1!$C:$C)</f>
        <v>593</v>
      </c>
      <c r="S64" s="22">
        <v>6.49</v>
      </c>
      <c r="T64" s="8">
        <f t="shared" si="18"/>
        <v>3848.57</v>
      </c>
      <c r="U64" s="21">
        <v>1.42</v>
      </c>
      <c r="V64" s="6">
        <f t="shared" si="19"/>
        <v>842.06</v>
      </c>
      <c r="W64" s="28"/>
      <c r="X64" s="29"/>
    </row>
    <row r="65" spans="1:24" ht="64.5" customHeight="1" x14ac:dyDescent="0.25">
      <c r="A65" s="1" t="e" vm="62">
        <f t="shared" si="17"/>
        <v>#VALUE!</v>
      </c>
      <c r="B65" s="5">
        <v>18438023000</v>
      </c>
      <c r="C65" s="1" t="s">
        <v>178</v>
      </c>
      <c r="D65" s="1" t="s">
        <v>177</v>
      </c>
      <c r="E65" s="10" t="s">
        <v>178</v>
      </c>
      <c r="F65" s="10" t="s">
        <v>45</v>
      </c>
      <c r="G65" s="1" t="s">
        <v>108</v>
      </c>
      <c r="H65" s="5">
        <v>18438023000</v>
      </c>
      <c r="I65" s="10" t="s">
        <v>135</v>
      </c>
      <c r="J65" s="10" t="s">
        <v>151</v>
      </c>
      <c r="K65" s="1" t="s">
        <v>135</v>
      </c>
      <c r="L65" s="1" t="s">
        <v>186</v>
      </c>
      <c r="M65" s="1">
        <v>6</v>
      </c>
      <c r="N65" s="5">
        <v>116</v>
      </c>
      <c r="O65" s="1">
        <v>1248</v>
      </c>
      <c r="P65" s="25">
        <f t="shared" si="10"/>
        <v>2.1188455008488964</v>
      </c>
      <c r="Q65" s="1" t="s">
        <v>190</v>
      </c>
      <c r="R65" s="17">
        <f>_xlfn.XLOOKUP(B65,[1]Sheet1!$A:$A,[1]Sheet1!$C:$C)</f>
        <v>589</v>
      </c>
      <c r="S65" s="22">
        <v>14.5</v>
      </c>
      <c r="T65" s="8">
        <f t="shared" si="18"/>
        <v>8540.5</v>
      </c>
      <c r="U65" s="21">
        <v>2.42</v>
      </c>
      <c r="V65" s="6">
        <f t="shared" si="19"/>
        <v>1425.3799999999999</v>
      </c>
      <c r="W65" s="28"/>
      <c r="X65" s="29"/>
    </row>
    <row r="66" spans="1:24" ht="64.5" customHeight="1" x14ac:dyDescent="0.25">
      <c r="A66" s="1" t="e" vm="63">
        <f t="shared" si="17"/>
        <v>#VALUE!</v>
      </c>
      <c r="B66" s="5">
        <v>18471021000</v>
      </c>
      <c r="C66" s="1" t="s">
        <v>181</v>
      </c>
      <c r="D66" s="1" t="s">
        <v>177</v>
      </c>
      <c r="E66" s="10" t="s">
        <v>189</v>
      </c>
      <c r="F66" s="10" t="s">
        <v>54</v>
      </c>
      <c r="G66" s="1" t="s">
        <v>114</v>
      </c>
      <c r="H66" s="5">
        <v>18471021000</v>
      </c>
      <c r="I66" s="10" t="s">
        <v>135</v>
      </c>
      <c r="J66" s="10" t="s">
        <v>154</v>
      </c>
      <c r="K66" s="1" t="s">
        <v>135</v>
      </c>
      <c r="L66" s="1" t="s">
        <v>189</v>
      </c>
      <c r="M66" s="1">
        <v>6</v>
      </c>
      <c r="N66" s="5">
        <v>118</v>
      </c>
      <c r="O66" s="1">
        <v>3480</v>
      </c>
      <c r="P66" s="25">
        <f t="shared" si="10"/>
        <v>5.9691252144082334</v>
      </c>
      <c r="Q66" s="1" t="s">
        <v>190</v>
      </c>
      <c r="R66" s="17">
        <f>_xlfn.XLOOKUP(B66,[1]Sheet1!$A:$A,[1]Sheet1!$C:$C)</f>
        <v>583</v>
      </c>
      <c r="S66" s="22">
        <v>8.49</v>
      </c>
      <c r="T66" s="8">
        <f t="shared" si="18"/>
        <v>4949.67</v>
      </c>
      <c r="U66" s="21">
        <v>1.58</v>
      </c>
      <c r="V66" s="6">
        <f t="shared" si="19"/>
        <v>921.14</v>
      </c>
      <c r="W66" s="28"/>
      <c r="X66" s="29"/>
    </row>
    <row r="67" spans="1:24" ht="64.5" customHeight="1" x14ac:dyDescent="0.25">
      <c r="A67" s="1" t="e" vm="64">
        <f t="shared" si="17"/>
        <v>#VALUE!</v>
      </c>
      <c r="B67" s="5">
        <v>18437028000</v>
      </c>
      <c r="C67" s="1" t="s">
        <v>181</v>
      </c>
      <c r="D67" s="1" t="s">
        <v>177</v>
      </c>
      <c r="E67" s="10" t="s">
        <v>182</v>
      </c>
      <c r="F67" s="10" t="s">
        <v>64</v>
      </c>
      <c r="G67" s="1" t="s">
        <v>102</v>
      </c>
      <c r="H67" s="5">
        <v>18437028000</v>
      </c>
      <c r="I67" s="10" t="s">
        <v>135</v>
      </c>
      <c r="J67" s="10" t="s">
        <v>164</v>
      </c>
      <c r="K67" s="1" t="s">
        <v>135</v>
      </c>
      <c r="L67" s="1" t="s">
        <v>182</v>
      </c>
      <c r="M67" s="1">
        <v>6</v>
      </c>
      <c r="N67" s="5">
        <v>30</v>
      </c>
      <c r="O67" s="1">
        <v>408</v>
      </c>
      <c r="P67" s="25">
        <f t="shared" ref="P67:P69" si="20">O67/R67</f>
        <v>4.2061855670103094</v>
      </c>
      <c r="Q67" s="1" t="s">
        <v>190</v>
      </c>
      <c r="R67" s="17">
        <f>_xlfn.XLOOKUP(B67,[1]Sheet1!$A:$A,[1]Sheet1!$C:$C)</f>
        <v>97</v>
      </c>
      <c r="S67" s="22">
        <v>14.49</v>
      </c>
      <c r="T67" s="8">
        <f t="shared" si="18"/>
        <v>1405.53</v>
      </c>
      <c r="U67" s="21">
        <v>3.6</v>
      </c>
      <c r="V67" s="6">
        <f t="shared" si="19"/>
        <v>349.2</v>
      </c>
      <c r="W67" s="28"/>
      <c r="X67" s="29"/>
    </row>
    <row r="68" spans="1:24" ht="64.5" customHeight="1" x14ac:dyDescent="0.25">
      <c r="A68" s="1" t="e" vm="65">
        <f t="shared" si="17"/>
        <v>#VALUE!</v>
      </c>
      <c r="B68" s="5">
        <v>18486027000</v>
      </c>
      <c r="C68" s="1" t="s">
        <v>178</v>
      </c>
      <c r="D68" s="1" t="s">
        <v>177</v>
      </c>
      <c r="E68" s="10" t="s">
        <v>178</v>
      </c>
      <c r="F68" s="10" t="s">
        <v>24</v>
      </c>
      <c r="G68" s="1" t="s">
        <v>82</v>
      </c>
      <c r="H68" s="5">
        <v>18486027000</v>
      </c>
      <c r="I68" s="10" t="s">
        <v>127</v>
      </c>
      <c r="J68" s="10" t="s">
        <v>147</v>
      </c>
      <c r="K68" s="1" t="s">
        <v>127</v>
      </c>
      <c r="L68" s="1" t="s">
        <v>186</v>
      </c>
      <c r="M68" s="1">
        <v>4</v>
      </c>
      <c r="N68" s="5">
        <v>692</v>
      </c>
      <c r="O68" s="1">
        <v>468</v>
      </c>
      <c r="P68" s="25">
        <f t="shared" si="20"/>
        <v>0.17747440273037543</v>
      </c>
      <c r="Q68" s="1" t="s">
        <v>190</v>
      </c>
      <c r="R68" s="17">
        <f>_xlfn.XLOOKUP(B68,[1]Sheet1!$A:$A,[1]Sheet1!$C:$C)</f>
        <v>2637</v>
      </c>
      <c r="S68" s="22">
        <v>25.5</v>
      </c>
      <c r="T68" s="8">
        <f t="shared" si="18"/>
        <v>67243.5</v>
      </c>
      <c r="U68" s="21">
        <v>5.22</v>
      </c>
      <c r="V68" s="6">
        <f t="shared" si="19"/>
        <v>13765.14</v>
      </c>
      <c r="W68" s="28"/>
      <c r="X68" s="29"/>
    </row>
    <row r="69" spans="1:24" ht="64.5" customHeight="1" x14ac:dyDescent="0.25">
      <c r="A69" s="1" t="e" vm="66">
        <f t="shared" ref="A69" si="21">_xlfn.IMAGE("https://ccoiblob1.blob.core.windows.net/ccois/"&amp;H69&amp;".jpg")</f>
        <v>#VALUE!</v>
      </c>
      <c r="B69" s="5">
        <v>18439034000</v>
      </c>
      <c r="C69" s="1" t="s">
        <v>178</v>
      </c>
      <c r="D69" s="1" t="s">
        <v>177</v>
      </c>
      <c r="E69" s="10" t="s">
        <v>178</v>
      </c>
      <c r="F69" s="10" t="s">
        <v>28</v>
      </c>
      <c r="G69" s="1" t="s">
        <v>92</v>
      </c>
      <c r="H69" s="5">
        <v>18439034000</v>
      </c>
      <c r="I69" s="10" t="s">
        <v>130</v>
      </c>
      <c r="J69" s="10" t="s">
        <v>147</v>
      </c>
      <c r="K69" s="1" t="s">
        <v>130</v>
      </c>
      <c r="L69" s="1" t="s">
        <v>186</v>
      </c>
      <c r="M69" s="1">
        <v>4</v>
      </c>
      <c r="N69" s="5">
        <v>42</v>
      </c>
      <c r="O69" s="1">
        <v>468</v>
      </c>
      <c r="P69" s="25">
        <f t="shared" si="20"/>
        <v>21.272727272727273</v>
      </c>
      <c r="Q69" s="1" t="s">
        <v>190</v>
      </c>
      <c r="R69" s="17">
        <f>_xlfn.XLOOKUP(B69,[1]Sheet1!$A:$A,[1]Sheet1!$C:$C)</f>
        <v>22</v>
      </c>
      <c r="S69" s="22">
        <v>25.5</v>
      </c>
      <c r="T69" s="8">
        <f t="shared" si="18"/>
        <v>561</v>
      </c>
      <c r="U69" s="21">
        <v>5.63</v>
      </c>
      <c r="V69" s="6">
        <f t="shared" si="19"/>
        <v>123.86</v>
      </c>
      <c r="W69" s="28"/>
      <c r="X69" s="29"/>
    </row>
  </sheetData>
  <autoFilter ref="A2:V2" xr:uid="{439D56BE-4F46-47E0-94B7-DA4C29CA7A59}"/>
  <conditionalFormatting sqref="B2">
    <cfRule type="duplicateValues" dxfId="23" priority="1"/>
    <cfRule type="duplicateValues" dxfId="22" priority="2"/>
  </conditionalFormatting>
  <conditionalFormatting sqref="H2">
    <cfRule type="duplicateValues" dxfId="21" priority="3"/>
    <cfRule type="duplicateValues" dxfId="20" priority="5"/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Inventory</vt:lpstr>
    </vt:vector>
  </TitlesOfParts>
  <Company>Hilco Global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Bereznay, Lori</dc:creator>
  <cp:lastModifiedBy>Lori Bereznay</cp:lastModifiedBy>
  <dcterms:created xsi:type="dcterms:W3CDTF">2026-03-26T15:55:06Z</dcterms:created>
  <dcterms:modified xsi:type="dcterms:W3CDTF">2026-06-29T21:56:48Z</dcterms:modified>
</cp:coreProperties>
</file>